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itura\Desktop\BUDŻET 2025\BUDŻET\UCHWAŁY ZMIENIAJĄCE\"/>
    </mc:Choice>
  </mc:AlternateContent>
  <xr:revisionPtr revIDLastSave="0" documentId="8_{B4C2B028-AD74-45A5-B0FE-3BE2B944DD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" sheetId="1" r:id="rId1"/>
    <sheet name="dochody zmiany" sheetId="2" r:id="rId2"/>
    <sheet name="wydatki zmiany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2" l="1"/>
  <c r="F40" i="1"/>
  <c r="F32" i="1"/>
  <c r="H86" i="3"/>
  <c r="H85" i="3"/>
  <c r="H84" i="3"/>
  <c r="H83" i="3"/>
  <c r="G82" i="3"/>
  <c r="G81" i="3" s="1"/>
  <c r="F82" i="3"/>
  <c r="F81" i="3" s="1"/>
  <c r="H80" i="3"/>
  <c r="H79" i="3" s="1"/>
  <c r="H78" i="3" s="1"/>
  <c r="G79" i="3"/>
  <c r="F79" i="3"/>
  <c r="G78" i="3"/>
  <c r="F78" i="3"/>
  <c r="H77" i="3"/>
  <c r="H76" i="3"/>
  <c r="H75" i="3"/>
  <c r="H74" i="3"/>
  <c r="H73" i="3"/>
  <c r="H72" i="3" s="1"/>
  <c r="H71" i="3" s="1"/>
  <c r="G72" i="3"/>
  <c r="F72" i="3"/>
  <c r="G71" i="3"/>
  <c r="F71" i="3"/>
  <c r="H70" i="3"/>
  <c r="H69" i="3"/>
  <c r="H68" i="3"/>
  <c r="H67" i="3" s="1"/>
  <c r="G67" i="3"/>
  <c r="F67" i="3"/>
  <c r="H66" i="3"/>
  <c r="H65" i="3" s="1"/>
  <c r="H64" i="3" s="1"/>
  <c r="G65" i="3"/>
  <c r="F65" i="3"/>
  <c r="F64" i="3" s="1"/>
  <c r="G64" i="3"/>
  <c r="H63" i="3"/>
  <c r="H62" i="3"/>
  <c r="H61" i="3" s="1"/>
  <c r="G61" i="3"/>
  <c r="F61" i="3"/>
  <c r="H60" i="3"/>
  <c r="H59" i="3"/>
  <c r="H58" i="3"/>
  <c r="H57" i="3"/>
  <c r="H56" i="3"/>
  <c r="H55" i="3" s="1"/>
  <c r="G55" i="3"/>
  <c r="F55" i="3"/>
  <c r="H54" i="3"/>
  <c r="H53" i="3"/>
  <c r="H52" i="3"/>
  <c r="H51" i="3"/>
  <c r="H50" i="3"/>
  <c r="H49" i="3" s="1"/>
  <c r="G49" i="3"/>
  <c r="G40" i="3" s="1"/>
  <c r="F49" i="3"/>
  <c r="F40" i="3" s="1"/>
  <c r="H48" i="3"/>
  <c r="H47" i="3"/>
  <c r="H46" i="3"/>
  <c r="H45" i="3"/>
  <c r="H44" i="3"/>
  <c r="H43" i="3"/>
  <c r="H42" i="3"/>
  <c r="G41" i="3"/>
  <c r="F41" i="3"/>
  <c r="H39" i="3"/>
  <c r="H36" i="3" s="1"/>
  <c r="H35" i="3" s="1"/>
  <c r="H38" i="3"/>
  <c r="H37" i="3"/>
  <c r="G36" i="3"/>
  <c r="F36" i="3"/>
  <c r="F35" i="3" s="1"/>
  <c r="G35" i="3"/>
  <c r="H30" i="3"/>
  <c r="H29" i="3" s="1"/>
  <c r="H28" i="3" s="1"/>
  <c r="G29" i="3"/>
  <c r="F29" i="3"/>
  <c r="G28" i="3"/>
  <c r="F28" i="3"/>
  <c r="H27" i="3"/>
  <c r="H26" i="3" s="1"/>
  <c r="H25" i="3" s="1"/>
  <c r="G26" i="3"/>
  <c r="G25" i="3" s="1"/>
  <c r="F26" i="3"/>
  <c r="F25" i="3" s="1"/>
  <c r="H24" i="3"/>
  <c r="H23" i="3"/>
  <c r="H22" i="3"/>
  <c r="G22" i="3"/>
  <c r="F22" i="3"/>
  <c r="H21" i="3"/>
  <c r="G21" i="3"/>
  <c r="F21" i="3"/>
  <c r="H20" i="3"/>
  <c r="H19" i="3"/>
  <c r="H18" i="3"/>
  <c r="G18" i="3"/>
  <c r="F18" i="3"/>
  <c r="H17" i="3"/>
  <c r="H16" i="3" s="1"/>
  <c r="H15" i="3" s="1"/>
  <c r="G16" i="3"/>
  <c r="F16" i="3"/>
  <c r="F15" i="3" s="1"/>
  <c r="G15" i="3"/>
  <c r="H14" i="3"/>
  <c r="H13" i="3"/>
  <c r="G13" i="3"/>
  <c r="F13" i="3"/>
  <c r="H12" i="3"/>
  <c r="G12" i="3"/>
  <c r="F12" i="3"/>
  <c r="H11" i="3"/>
  <c r="H10" i="3"/>
  <c r="H9" i="3" s="1"/>
  <c r="G10" i="3"/>
  <c r="G9" i="3" s="1"/>
  <c r="F10" i="3"/>
  <c r="F9" i="3"/>
  <c r="H8" i="3"/>
  <c r="H7" i="3" s="1"/>
  <c r="H6" i="3" s="1"/>
  <c r="G7" i="3"/>
  <c r="F7" i="3"/>
  <c r="G6" i="3"/>
  <c r="F6" i="3"/>
  <c r="F49" i="2"/>
  <c r="G49" i="2"/>
  <c r="H50" i="2"/>
  <c r="F72" i="2"/>
  <c r="G72" i="2"/>
  <c r="H77" i="2"/>
  <c r="F82" i="2"/>
  <c r="F81" i="2" s="1"/>
  <c r="G82" i="2"/>
  <c r="H86" i="2"/>
  <c r="F15" i="1"/>
  <c r="G22" i="2"/>
  <c r="H82" i="3" l="1"/>
  <c r="H81" i="3" s="1"/>
  <c r="G87" i="3"/>
  <c r="H41" i="3"/>
  <c r="H40" i="3" s="1"/>
  <c r="G31" i="3"/>
  <c r="F31" i="3"/>
  <c r="F87" i="3"/>
  <c r="H31" i="3"/>
  <c r="H51" i="2"/>
  <c r="H57" i="2"/>
  <c r="H54" i="2"/>
  <c r="F55" i="2"/>
  <c r="H63" i="2"/>
  <c r="H62" i="2"/>
  <c r="G61" i="2"/>
  <c r="F61" i="2"/>
  <c r="H14" i="2"/>
  <c r="H13" i="2" s="1"/>
  <c r="H12" i="2" s="1"/>
  <c r="G13" i="2"/>
  <c r="G12" i="2" s="1"/>
  <c r="F13" i="2"/>
  <c r="F12" i="2" s="1"/>
  <c r="H52" i="2"/>
  <c r="G55" i="2"/>
  <c r="H60" i="2"/>
  <c r="H58" i="2"/>
  <c r="F41" i="2"/>
  <c r="G41" i="2"/>
  <c r="H47" i="2"/>
  <c r="H48" i="2"/>
  <c r="H44" i="2"/>
  <c r="H87" i="3" l="1"/>
  <c r="H61" i="2"/>
  <c r="G40" i="2"/>
  <c r="H43" i="2"/>
  <c r="H45" i="2"/>
  <c r="H11" i="2" l="1"/>
  <c r="G10" i="2" l="1"/>
  <c r="H75" i="2" l="1"/>
  <c r="H73" i="2"/>
  <c r="H23" i="2"/>
  <c r="F22" i="2"/>
  <c r="H84" i="2" l="1"/>
  <c r="H80" i="2" l="1"/>
  <c r="H79" i="2" s="1"/>
  <c r="H78" i="2" s="1"/>
  <c r="G79" i="2"/>
  <c r="G78" i="2" s="1"/>
  <c r="F79" i="2"/>
  <c r="F78" i="2" s="1"/>
  <c r="H27" i="2"/>
  <c r="H26" i="2" s="1"/>
  <c r="H25" i="2" s="1"/>
  <c r="G26" i="2"/>
  <c r="G25" i="2" s="1"/>
  <c r="F26" i="2"/>
  <c r="F25" i="2" s="1"/>
  <c r="F18" i="2" l="1"/>
  <c r="H19" i="2"/>
  <c r="H85" i="2" l="1"/>
  <c r="G65" i="2" l="1"/>
  <c r="F65" i="2"/>
  <c r="H66" i="2"/>
  <c r="H65" i="2" s="1"/>
  <c r="H38" i="2" l="1"/>
  <c r="H83" i="2"/>
  <c r="H82" i="2" s="1"/>
  <c r="H76" i="2"/>
  <c r="H70" i="2"/>
  <c r="H69" i="2"/>
  <c r="H68" i="2"/>
  <c r="H59" i="2"/>
  <c r="H56" i="2"/>
  <c r="H53" i="2"/>
  <c r="H49" i="2" s="1"/>
  <c r="H39" i="2"/>
  <c r="H37" i="2"/>
  <c r="H30" i="2"/>
  <c r="H29" i="2" s="1"/>
  <c r="H24" i="2"/>
  <c r="H22" i="2" s="1"/>
  <c r="H20" i="2"/>
  <c r="H18" i="2" s="1"/>
  <c r="H17" i="2"/>
  <c r="H16" i="2" s="1"/>
  <c r="G16" i="2"/>
  <c r="F16" i="2"/>
  <c r="H8" i="2"/>
  <c r="H72" i="2" l="1"/>
  <c r="H55" i="2"/>
  <c r="F10" i="2"/>
  <c r="F9" i="2" s="1"/>
  <c r="G9" i="2"/>
  <c r="H10" i="2"/>
  <c r="H9" i="2" s="1"/>
  <c r="H81" i="2" l="1"/>
  <c r="G81" i="2"/>
  <c r="H71" i="2"/>
  <c r="F71" i="2"/>
  <c r="G71" i="2"/>
  <c r="H67" i="2"/>
  <c r="H64" i="2" s="1"/>
  <c r="G67" i="2"/>
  <c r="G64" i="2" s="1"/>
  <c r="F67" i="2"/>
  <c r="F64" i="2" s="1"/>
  <c r="F40" i="2"/>
  <c r="H46" i="2"/>
  <c r="H42" i="2"/>
  <c r="G36" i="2"/>
  <c r="G35" i="2" s="1"/>
  <c r="F36" i="2"/>
  <c r="F35" i="2" s="1"/>
  <c r="G87" i="2" l="1"/>
  <c r="F87" i="2"/>
  <c r="H41" i="2"/>
  <c r="H40" i="2" s="1"/>
  <c r="H36" i="2"/>
  <c r="H35" i="2" s="1"/>
  <c r="H28" i="2"/>
  <c r="G29" i="2"/>
  <c r="G28" i="2" s="1"/>
  <c r="F29" i="2"/>
  <c r="F28" i="2" s="1"/>
  <c r="G21" i="2"/>
  <c r="G18" i="2" s="1"/>
  <c r="F21" i="2"/>
  <c r="H21" i="2"/>
  <c r="G7" i="2"/>
  <c r="G6" i="2" s="1"/>
  <c r="H7" i="2"/>
  <c r="H6" i="2" s="1"/>
  <c r="F7" i="2"/>
  <c r="F6" i="2" s="1"/>
  <c r="F54" i="1"/>
  <c r="F53" i="1" s="1"/>
  <c r="F59" i="1"/>
  <c r="F58" i="1" s="1"/>
  <c r="F19" i="1"/>
  <c r="F18" i="1" s="1"/>
  <c r="F14" i="1"/>
  <c r="H87" i="2" l="1"/>
  <c r="F9" i="1"/>
  <c r="F8" i="1" s="1"/>
  <c r="F12" i="1"/>
  <c r="F11" i="1" s="1"/>
  <c r="F6" i="1" l="1"/>
  <c r="F5" i="1" s="1"/>
  <c r="F22" i="1" s="1"/>
  <c r="F51" i="1"/>
  <c r="F50" i="1" s="1"/>
  <c r="F47" i="1"/>
  <c r="F27" i="1"/>
  <c r="F26" i="1" s="1"/>
  <c r="F15" i="2" l="1"/>
  <c r="F31" i="2" s="1"/>
  <c r="G15" i="2"/>
  <c r="G31" i="2" s="1"/>
  <c r="F31" i="1"/>
  <c r="F61" i="1" s="1"/>
  <c r="H15" i="2"/>
  <c r="H31" i="2" s="1"/>
</calcChain>
</file>

<file path=xl/sharedStrings.xml><?xml version="1.0" encoding="utf-8"?>
<sst xmlns="http://schemas.openxmlformats.org/spreadsheetml/2006/main" count="264" uniqueCount="46">
  <si>
    <t>Dział</t>
  </si>
  <si>
    <t>Rozdział</t>
  </si>
  <si>
    <t>Paragraf</t>
  </si>
  <si>
    <t>Wyszczególnienie</t>
  </si>
  <si>
    <t>Środki z Funduszu Pomocy na finansowanie lub dofinansowanie zadań bieżących w zakresie pomocy obywatelom Ukrainy (środki za wykonanie zdjęć dla uchodźców, na nadanie numerów PESEL dla uchodźców, za potwierdzenie tożsamości);</t>
  </si>
  <si>
    <t>Administracja publiczna</t>
  </si>
  <si>
    <t>Pozostała działalność</t>
  </si>
  <si>
    <t>Przed zmianą</t>
  </si>
  <si>
    <t>Zmiana</t>
  </si>
  <si>
    <t>Po zmianie</t>
  </si>
  <si>
    <t>Różne rozliczenia</t>
  </si>
  <si>
    <t>Różne rozliczenia finansowe</t>
  </si>
  <si>
    <t>Pomoc społeczna</t>
  </si>
  <si>
    <t xml:space="preserve">Środki z Funduszu Pomocy na finansowanie lub dofinansowanie zadań bieżących w zakresie pomocy obywatelom Ukrainy </t>
  </si>
  <si>
    <t>Razem</t>
  </si>
  <si>
    <t>I. Dochody</t>
  </si>
  <si>
    <t>II. Wydatki</t>
  </si>
  <si>
    <t>Wynagrodzenia i uposażenia wypłacane w związku z pomocą obywatelom Ukrainy</t>
  </si>
  <si>
    <t>Składki i inne pochodne od wynagrodzeń pracowników wypłacanych w związku z pomocą obywatelom Ukrainy</t>
  </si>
  <si>
    <t>Zakup towarów (w szczególności materiałów, leków, żywności) w związku z pomocą obywatelom Ukrainy</t>
  </si>
  <si>
    <t>Szkoły podstawowe</t>
  </si>
  <si>
    <t>Oświata i wychowanie</t>
  </si>
  <si>
    <t>Wynagrodzenia nauczycieli wypłacane w związku z pomocą obywatelom Ukrainy</t>
  </si>
  <si>
    <t>Dotacja celowa dla jednostki samorządu terytorialnego na realizację własnych zadań bieżących w zakresie pomocy obywatelom Ukrainy</t>
  </si>
  <si>
    <t>Oddziały przedszkolne w szkołach podstawowych</t>
  </si>
  <si>
    <t>Przedszkola</t>
  </si>
  <si>
    <t>Dotacja celowa dla jednostki spoza sektora finansów publicznych na finansowanie lub dofinansowanie zadań bieżących związanych z pomocą obywatelom Ukrainy</t>
  </si>
  <si>
    <t>Świadczenia związane z udzielaniem pomocy obywatelom Ukrainy</t>
  </si>
  <si>
    <t>Zakup usług związanych z pomocą obywatelom Ukrainy</t>
  </si>
  <si>
    <t>Pozostałe zadania w zakresie polityki społecznej</t>
  </si>
  <si>
    <t>Świadczenia społeczne wypłacane obywatelom Ukrainy przebywającym na terytorium RP</t>
  </si>
  <si>
    <t>Rodzina</t>
  </si>
  <si>
    <t>różnica przychody</t>
  </si>
  <si>
    <t xml:space="preserve">Zasiłki i pomoc w naturze oraz składki na ubezpieczenia emerytalne i rentowe </t>
  </si>
  <si>
    <t>0970</t>
  </si>
  <si>
    <t>wpływy z różnych dochodów</t>
  </si>
  <si>
    <t>Edukacyjna opieka wychowawcza</t>
  </si>
  <si>
    <t>Pomoc materialna dla uczniów</t>
  </si>
  <si>
    <t>składki i inne pochodne od wynagrodzeń wypłacanych w związku z pomocą obywatelom Ukrainy</t>
  </si>
  <si>
    <t>pozostałe wydatki bieżące na zadania związane z pomocą obywatelom Ukrainy</t>
  </si>
  <si>
    <t>Zapewnienie uczniom prawa do bezpłatnego dostępu do podręczników, materiałów edukacyjnych lub materiałów ćwiczeniowych</t>
  </si>
  <si>
    <t>Honoraria, wynagrodzenia agencyjno-prowizyjne i wynagrodzenia bezosobowe wypłacane w związku z pomocą obywatelom Ukrainy</t>
  </si>
  <si>
    <t>Zał. nr  do projektu Uchwały nr…. z dnia…</t>
  </si>
  <si>
    <t>Plan na 2025</t>
  </si>
  <si>
    <t>Zał. nr 3 do Zarządzenia Burmistrza nr 0050.155.2025 z dnia  31.01.2025</t>
  </si>
  <si>
    <t>Załącznik nr 3 do Uchwały nr …............. Rady Miejskiej w Szklarskiej Porębie z dnia 30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</si>
</sst>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/>
    <xf numFmtId="0" fontId="2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8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3" xfId="0" applyFont="1" applyBorder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9" xfId="0" applyBorder="1"/>
    <xf numFmtId="164" fontId="0" fillId="0" borderId="0" xfId="0" applyNumberForma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3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 shrinkToFit="1"/>
    </xf>
    <xf numFmtId="0" fontId="13" fillId="0" borderId="1" xfId="0" applyFont="1" applyBorder="1"/>
    <xf numFmtId="0" fontId="13" fillId="0" borderId="0" xfId="0" applyFont="1" applyAlignment="1">
      <alignment wrapText="1"/>
    </xf>
    <xf numFmtId="6" fontId="0" fillId="0" borderId="0" xfId="0" applyNumberFormat="1"/>
    <xf numFmtId="0" fontId="5" fillId="0" borderId="3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/>
    <xf numFmtId="0" fontId="9" fillId="0" borderId="6" xfId="0" applyFont="1" applyBorder="1"/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6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1"/>
  <sheetViews>
    <sheetView topLeftCell="A29" workbookViewId="0">
      <selection activeCell="J40" sqref="J40"/>
    </sheetView>
  </sheetViews>
  <sheetFormatPr defaultRowHeight="15" x14ac:dyDescent="0.25"/>
  <cols>
    <col min="1" max="1" width="3.85546875" customWidth="1"/>
    <col min="2" max="2" width="7.28515625" style="1" customWidth="1"/>
    <col min="3" max="3" width="8.85546875" style="1"/>
    <col min="4" max="4" width="7.85546875" style="1" bestFit="1" customWidth="1"/>
    <col min="5" max="5" width="54.7109375" customWidth="1"/>
    <col min="6" max="6" width="29.28515625" style="1" bestFit="1" customWidth="1"/>
    <col min="9" max="9" width="10.140625" customWidth="1"/>
    <col min="10" max="10" width="10.42578125" customWidth="1"/>
    <col min="12" max="12" width="12.28515625" customWidth="1"/>
  </cols>
  <sheetData>
    <row r="2" spans="1:8" x14ac:dyDescent="0.25">
      <c r="E2" s="2" t="s">
        <v>44</v>
      </c>
    </row>
    <row r="3" spans="1:8" x14ac:dyDescent="0.25">
      <c r="A3" s="12"/>
      <c r="B3" s="18" t="s">
        <v>15</v>
      </c>
      <c r="C3" s="4"/>
      <c r="D3" s="5"/>
      <c r="E3" s="30"/>
      <c r="F3" s="5"/>
      <c r="G3" s="12"/>
    </row>
    <row r="4" spans="1:8" s="1" customFormat="1" ht="34.15" customHeight="1" x14ac:dyDescent="0.25">
      <c r="A4" s="13"/>
      <c r="B4" s="7" t="s">
        <v>0</v>
      </c>
      <c r="C4" s="7" t="s">
        <v>1</v>
      </c>
      <c r="D4" s="8" t="s">
        <v>2</v>
      </c>
      <c r="E4" s="8" t="s">
        <v>3</v>
      </c>
      <c r="F4" s="8" t="s">
        <v>43</v>
      </c>
    </row>
    <row r="5" spans="1:8" x14ac:dyDescent="0.25">
      <c r="A5" s="12"/>
      <c r="B5" s="21">
        <v>750</v>
      </c>
      <c r="C5" s="21"/>
      <c r="D5" s="21"/>
      <c r="E5" s="22" t="s">
        <v>5</v>
      </c>
      <c r="F5" s="26">
        <f>F6</f>
        <v>405</v>
      </c>
    </row>
    <row r="6" spans="1:8" x14ac:dyDescent="0.25">
      <c r="A6" s="12"/>
      <c r="B6" s="63"/>
      <c r="C6" s="7">
        <v>75095</v>
      </c>
      <c r="D6" s="7"/>
      <c r="E6" s="9" t="s">
        <v>6</v>
      </c>
      <c r="F6" s="27">
        <f>SUM(F7)</f>
        <v>405</v>
      </c>
      <c r="H6" s="46"/>
    </row>
    <row r="7" spans="1:8" ht="43.5" x14ac:dyDescent="0.25">
      <c r="A7" s="12"/>
      <c r="B7" s="67"/>
      <c r="C7" s="7"/>
      <c r="D7" s="7">
        <v>2100</v>
      </c>
      <c r="E7" s="39" t="s">
        <v>4</v>
      </c>
      <c r="F7" s="27">
        <v>405</v>
      </c>
    </row>
    <row r="8" spans="1:8" x14ac:dyDescent="0.25">
      <c r="A8" s="12"/>
      <c r="B8" s="21">
        <v>758</v>
      </c>
      <c r="C8" s="21"/>
      <c r="D8" s="21"/>
      <c r="E8" s="22" t="s">
        <v>10</v>
      </c>
      <c r="F8" s="26">
        <f>F9</f>
        <v>137246</v>
      </c>
    </row>
    <row r="9" spans="1:8" x14ac:dyDescent="0.25">
      <c r="A9" s="12"/>
      <c r="B9" s="63"/>
      <c r="C9" s="7">
        <v>75814</v>
      </c>
      <c r="D9" s="7"/>
      <c r="E9" s="9" t="s">
        <v>11</v>
      </c>
      <c r="F9" s="27">
        <f>F10</f>
        <v>137246</v>
      </c>
    </row>
    <row r="10" spans="1:8" ht="39" x14ac:dyDescent="0.25">
      <c r="A10" s="12"/>
      <c r="B10" s="67"/>
      <c r="C10" s="7"/>
      <c r="D10" s="7">
        <v>2100</v>
      </c>
      <c r="E10" s="11" t="s">
        <v>13</v>
      </c>
      <c r="F10" s="27">
        <v>137246</v>
      </c>
    </row>
    <row r="11" spans="1:8" hidden="1" x14ac:dyDescent="0.25">
      <c r="A11" s="12"/>
      <c r="B11" s="21">
        <v>852</v>
      </c>
      <c r="C11" s="21"/>
      <c r="D11" s="21"/>
      <c r="E11" s="22" t="s">
        <v>12</v>
      </c>
      <c r="F11" s="26">
        <f>F12</f>
        <v>0</v>
      </c>
    </row>
    <row r="12" spans="1:8" ht="22.5" hidden="1" x14ac:dyDescent="0.25">
      <c r="A12" s="12"/>
      <c r="B12" s="63"/>
      <c r="C12" s="7">
        <v>85214</v>
      </c>
      <c r="D12" s="7"/>
      <c r="E12" s="40" t="s">
        <v>33</v>
      </c>
      <c r="F12" s="27">
        <f>F13</f>
        <v>0</v>
      </c>
    </row>
    <row r="13" spans="1:8" ht="39" hidden="1" x14ac:dyDescent="0.25">
      <c r="A13" s="12"/>
      <c r="B13" s="67"/>
      <c r="C13" s="7"/>
      <c r="D13" s="7">
        <v>2100</v>
      </c>
      <c r="E13" s="11" t="s">
        <v>13</v>
      </c>
      <c r="F13" s="27"/>
    </row>
    <row r="14" spans="1:8" x14ac:dyDescent="0.25">
      <c r="A14" s="12"/>
      <c r="B14" s="21">
        <v>853</v>
      </c>
      <c r="C14" s="21"/>
      <c r="D14" s="21"/>
      <c r="E14" s="22" t="s">
        <v>29</v>
      </c>
      <c r="F14" s="26">
        <f>F15</f>
        <v>756500</v>
      </c>
    </row>
    <row r="15" spans="1:8" x14ac:dyDescent="0.25">
      <c r="A15" s="12"/>
      <c r="B15" s="63"/>
      <c r="C15" s="7">
        <v>85395</v>
      </c>
      <c r="D15" s="7"/>
      <c r="E15" s="9" t="s">
        <v>6</v>
      </c>
      <c r="F15" s="27">
        <f>F17+F16</f>
        <v>756500</v>
      </c>
    </row>
    <row r="16" spans="1:8" x14ac:dyDescent="0.25">
      <c r="A16" s="12"/>
      <c r="B16" s="66"/>
      <c r="C16" s="7"/>
      <c r="D16" s="57" t="s">
        <v>34</v>
      </c>
      <c r="E16" s="41" t="s">
        <v>35</v>
      </c>
      <c r="F16" s="27">
        <v>351535</v>
      </c>
    </row>
    <row r="17" spans="1:7" ht="39" x14ac:dyDescent="0.25">
      <c r="A17" s="12"/>
      <c r="B17" s="67"/>
      <c r="C17" s="7"/>
      <c r="D17" s="7">
        <v>2100</v>
      </c>
      <c r="E17" s="11" t="s">
        <v>13</v>
      </c>
      <c r="F17" s="27">
        <v>404965</v>
      </c>
    </row>
    <row r="18" spans="1:7" x14ac:dyDescent="0.25">
      <c r="A18" s="12"/>
      <c r="B18" s="21">
        <v>855</v>
      </c>
      <c r="C18" s="21"/>
      <c r="D18" s="21"/>
      <c r="E18" s="22" t="s">
        <v>31</v>
      </c>
      <c r="F18" s="26">
        <f>F19</f>
        <v>18149</v>
      </c>
    </row>
    <row r="19" spans="1:7" x14ac:dyDescent="0.25">
      <c r="A19" s="12"/>
      <c r="B19" s="63"/>
      <c r="C19" s="7">
        <v>85595</v>
      </c>
      <c r="D19" s="7"/>
      <c r="E19" s="9" t="s">
        <v>6</v>
      </c>
      <c r="F19" s="27">
        <f>F20</f>
        <v>18149</v>
      </c>
    </row>
    <row r="20" spans="1:7" ht="39" x14ac:dyDescent="0.25">
      <c r="A20" s="12"/>
      <c r="B20" s="67"/>
      <c r="C20" s="7"/>
      <c r="D20" s="7">
        <v>2100</v>
      </c>
      <c r="E20" s="11" t="s">
        <v>13</v>
      </c>
      <c r="F20" s="27">
        <v>18149</v>
      </c>
    </row>
    <row r="21" spans="1:7" hidden="1" x14ac:dyDescent="0.25">
      <c r="A21" s="12"/>
      <c r="B21" s="7"/>
      <c r="C21" s="7"/>
      <c r="D21" s="7"/>
      <c r="E21" s="9"/>
      <c r="F21" s="27"/>
    </row>
    <row r="22" spans="1:7" s="29" customFormat="1" ht="18.75" x14ac:dyDescent="0.3">
      <c r="A22" s="17"/>
      <c r="B22" s="60" t="s">
        <v>14</v>
      </c>
      <c r="C22" s="61"/>
      <c r="D22" s="61"/>
      <c r="E22" s="62"/>
      <c r="F22" s="28">
        <f>SUM(F5,F8,F11,F14,F18)</f>
        <v>912300</v>
      </c>
    </row>
    <row r="23" spans="1:7" x14ac:dyDescent="0.25">
      <c r="A23" s="12"/>
      <c r="B23" s="13"/>
      <c r="C23" s="13"/>
      <c r="D23" s="13"/>
      <c r="E23" s="12"/>
      <c r="F23" s="13"/>
      <c r="G23" s="12"/>
    </row>
    <row r="24" spans="1:7" x14ac:dyDescent="0.25">
      <c r="B24" s="18" t="s">
        <v>16</v>
      </c>
      <c r="C24" s="4"/>
      <c r="D24" s="5"/>
      <c r="E24" s="2"/>
      <c r="F24" s="5"/>
    </row>
    <row r="25" spans="1:7" s="1" customFormat="1" ht="34.15" customHeight="1" x14ac:dyDescent="0.25">
      <c r="B25" s="7" t="s">
        <v>0</v>
      </c>
      <c r="C25" s="7" t="s">
        <v>1</v>
      </c>
      <c r="D25" s="23" t="s">
        <v>2</v>
      </c>
      <c r="E25" s="8" t="s">
        <v>3</v>
      </c>
      <c r="F25" s="8" t="s">
        <v>43</v>
      </c>
    </row>
    <row r="26" spans="1:7" x14ac:dyDescent="0.25">
      <c r="B26" s="21">
        <v>750</v>
      </c>
      <c r="C26" s="21"/>
      <c r="D26" s="21"/>
      <c r="E26" s="22" t="s">
        <v>5</v>
      </c>
      <c r="F26" s="26">
        <f>SUM(F27)</f>
        <v>405</v>
      </c>
    </row>
    <row r="27" spans="1:7" x14ac:dyDescent="0.25">
      <c r="B27" s="63"/>
      <c r="C27" s="7">
        <v>75095</v>
      </c>
      <c r="D27" s="7"/>
      <c r="E27" s="9" t="s">
        <v>6</v>
      </c>
      <c r="F27" s="27">
        <f>SUM(F28:F30)</f>
        <v>405</v>
      </c>
    </row>
    <row r="28" spans="1:7" hidden="1" x14ac:dyDescent="0.25">
      <c r="B28" s="66"/>
      <c r="C28" s="63"/>
      <c r="D28" s="7">
        <v>4370</v>
      </c>
      <c r="E28" s="43" t="s">
        <v>28</v>
      </c>
      <c r="F28" s="27"/>
    </row>
    <row r="29" spans="1:7" ht="26.25" x14ac:dyDescent="0.25">
      <c r="B29" s="66"/>
      <c r="C29" s="64"/>
      <c r="D29" s="7">
        <v>4740</v>
      </c>
      <c r="E29" s="15" t="s">
        <v>17</v>
      </c>
      <c r="F29" s="27">
        <v>405</v>
      </c>
    </row>
    <row r="30" spans="1:7" ht="25.9" hidden="1" customHeight="1" x14ac:dyDescent="0.25">
      <c r="B30" s="67"/>
      <c r="C30" s="65"/>
      <c r="D30" s="7">
        <v>4850</v>
      </c>
      <c r="E30" s="11" t="s">
        <v>18</v>
      </c>
      <c r="F30" s="27"/>
    </row>
    <row r="31" spans="1:7" x14ac:dyDescent="0.25">
      <c r="B31" s="21">
        <v>801</v>
      </c>
      <c r="C31" s="21"/>
      <c r="D31" s="21"/>
      <c r="E31" s="22" t="s">
        <v>21</v>
      </c>
      <c r="F31" s="26">
        <f>SUM(F32,F40,F47)</f>
        <v>137246</v>
      </c>
    </row>
    <row r="32" spans="1:7" x14ac:dyDescent="0.25">
      <c r="B32" s="63"/>
      <c r="C32" s="7">
        <v>80101</v>
      </c>
      <c r="D32" s="7"/>
      <c r="E32" s="16" t="s">
        <v>20</v>
      </c>
      <c r="F32" s="27">
        <f>SUM(F33:F39)</f>
        <v>121915</v>
      </c>
    </row>
    <row r="33" spans="2:6" ht="39" x14ac:dyDescent="0.25">
      <c r="B33" s="66"/>
      <c r="C33" s="63"/>
      <c r="D33" s="7">
        <v>2070</v>
      </c>
      <c r="E33" s="10" t="s">
        <v>23</v>
      </c>
      <c r="F33" s="27">
        <v>52575</v>
      </c>
    </row>
    <row r="34" spans="2:6" ht="22.5" x14ac:dyDescent="0.25">
      <c r="B34" s="66"/>
      <c r="C34" s="66"/>
      <c r="D34" s="7">
        <v>4350</v>
      </c>
      <c r="E34" s="42" t="s">
        <v>19</v>
      </c>
      <c r="F34" s="27">
        <v>3000</v>
      </c>
    </row>
    <row r="35" spans="2:6" x14ac:dyDescent="0.25">
      <c r="B35" s="66"/>
      <c r="C35" s="66"/>
      <c r="D35" s="7">
        <v>4370</v>
      </c>
      <c r="E35" s="43" t="s">
        <v>28</v>
      </c>
      <c r="F35" s="27">
        <v>5000</v>
      </c>
    </row>
    <row r="36" spans="2:6" ht="22.5" x14ac:dyDescent="0.25">
      <c r="B36" s="66"/>
      <c r="C36" s="66"/>
      <c r="D36" s="7">
        <v>4740</v>
      </c>
      <c r="E36" s="42" t="s">
        <v>17</v>
      </c>
      <c r="F36" s="27">
        <v>10000</v>
      </c>
    </row>
    <row r="37" spans="2:6" ht="30" customHeight="1" x14ac:dyDescent="0.25">
      <c r="B37" s="66"/>
      <c r="C37" s="65"/>
      <c r="D37" s="7">
        <v>4750</v>
      </c>
      <c r="E37" s="14" t="s">
        <v>22</v>
      </c>
      <c r="F37" s="27">
        <v>29340</v>
      </c>
    </row>
    <row r="38" spans="2:6" ht="22.5" x14ac:dyDescent="0.25">
      <c r="B38" s="66"/>
      <c r="C38" s="25"/>
      <c r="D38" s="7">
        <v>4850</v>
      </c>
      <c r="E38" s="42" t="s">
        <v>38</v>
      </c>
      <c r="F38" s="27">
        <v>15000</v>
      </c>
    </row>
    <row r="39" spans="2:6" ht="22.5" x14ac:dyDescent="0.25">
      <c r="B39" s="66"/>
      <c r="C39" s="25"/>
      <c r="D39" s="7">
        <v>4860</v>
      </c>
      <c r="E39" s="42" t="s">
        <v>39</v>
      </c>
      <c r="F39" s="27">
        <v>7000</v>
      </c>
    </row>
    <row r="40" spans="2:6" ht="18" customHeight="1" x14ac:dyDescent="0.25">
      <c r="B40" s="64"/>
      <c r="C40" s="7">
        <v>80103</v>
      </c>
      <c r="D40" s="7"/>
      <c r="E40" s="16" t="s">
        <v>24</v>
      </c>
      <c r="F40" s="27">
        <f>SUM(F41:F46)</f>
        <v>6711</v>
      </c>
    </row>
    <row r="41" spans="2:6" ht="24.75" customHeight="1" x14ac:dyDescent="0.25">
      <c r="B41" s="64"/>
      <c r="C41" s="7"/>
      <c r="D41" s="7">
        <v>4350</v>
      </c>
      <c r="E41" s="42" t="s">
        <v>19</v>
      </c>
      <c r="F41" s="27">
        <v>1000</v>
      </c>
    </row>
    <row r="42" spans="2:6" ht="18" customHeight="1" x14ac:dyDescent="0.25">
      <c r="B42" s="64"/>
      <c r="C42" s="7"/>
      <c r="D42" s="7">
        <v>4370</v>
      </c>
      <c r="E42" s="43" t="s">
        <v>28</v>
      </c>
      <c r="F42" s="27">
        <v>2500</v>
      </c>
    </row>
    <row r="43" spans="2:6" ht="26.25" hidden="1" x14ac:dyDescent="0.25">
      <c r="B43" s="64"/>
      <c r="C43" s="7"/>
      <c r="D43" s="7">
        <v>4740</v>
      </c>
      <c r="E43" s="14" t="s">
        <v>17</v>
      </c>
      <c r="F43" s="27"/>
    </row>
    <row r="44" spans="2:6" ht="22.5" x14ac:dyDescent="0.25">
      <c r="B44" s="64"/>
      <c r="C44" s="7"/>
      <c r="D44" s="7">
        <v>4750</v>
      </c>
      <c r="E44" s="42" t="s">
        <v>22</v>
      </c>
      <c r="F44" s="27">
        <v>3211</v>
      </c>
    </row>
    <row r="45" spans="2:6" ht="22.5" hidden="1" x14ac:dyDescent="0.25">
      <c r="B45" s="64"/>
      <c r="C45" s="7"/>
      <c r="D45" s="7">
        <v>4850</v>
      </c>
      <c r="E45" s="42" t="s">
        <v>38</v>
      </c>
      <c r="F45" s="27"/>
    </row>
    <row r="46" spans="2:6" ht="22.5" hidden="1" x14ac:dyDescent="0.25">
      <c r="B46" s="64"/>
      <c r="C46" s="7"/>
      <c r="D46" s="7">
        <v>4860</v>
      </c>
      <c r="E46" s="42" t="s">
        <v>39</v>
      </c>
      <c r="F46" s="27"/>
    </row>
    <row r="47" spans="2:6" x14ac:dyDescent="0.25">
      <c r="B47" s="64"/>
      <c r="C47" s="7">
        <v>80104</v>
      </c>
      <c r="D47" s="7"/>
      <c r="E47" s="16" t="s">
        <v>25</v>
      </c>
      <c r="F47" s="27">
        <f>SUM(F48:F49)</f>
        <v>8620</v>
      </c>
    </row>
    <row r="48" spans="2:6" ht="35.25" hidden="1" x14ac:dyDescent="0.25">
      <c r="B48" s="64"/>
      <c r="C48" s="63"/>
      <c r="D48" s="7">
        <v>2340</v>
      </c>
      <c r="E48" s="3" t="s">
        <v>26</v>
      </c>
      <c r="F48" s="27"/>
    </row>
    <row r="49" spans="2:6" ht="30" customHeight="1" x14ac:dyDescent="0.25">
      <c r="B49" s="65"/>
      <c r="C49" s="65"/>
      <c r="D49" s="7">
        <v>4740</v>
      </c>
      <c r="E49" s="14" t="s">
        <v>17</v>
      </c>
      <c r="F49" s="27">
        <v>8620</v>
      </c>
    </row>
    <row r="50" spans="2:6" hidden="1" x14ac:dyDescent="0.25">
      <c r="B50" s="21">
        <v>852</v>
      </c>
      <c r="C50" s="21"/>
      <c r="D50" s="21"/>
      <c r="E50" s="22" t="s">
        <v>12</v>
      </c>
      <c r="F50" s="26">
        <f>SUM(F51)</f>
        <v>0</v>
      </c>
    </row>
    <row r="51" spans="2:6" ht="22.5" hidden="1" x14ac:dyDescent="0.25">
      <c r="B51" s="63"/>
      <c r="C51" s="7">
        <v>85214</v>
      </c>
      <c r="D51" s="7"/>
      <c r="E51" s="40" t="s">
        <v>33</v>
      </c>
      <c r="F51" s="27">
        <f>SUM(F52:F52)</f>
        <v>0</v>
      </c>
    </row>
    <row r="52" spans="2:6" ht="26.25" hidden="1" x14ac:dyDescent="0.25">
      <c r="B52" s="66"/>
      <c r="C52" s="34"/>
      <c r="D52" s="7">
        <v>3290</v>
      </c>
      <c r="E52" s="14" t="s">
        <v>30</v>
      </c>
      <c r="F52" s="27"/>
    </row>
    <row r="53" spans="2:6" x14ac:dyDescent="0.25">
      <c r="B53" s="21">
        <v>853</v>
      </c>
      <c r="C53" s="21"/>
      <c r="D53" s="21"/>
      <c r="E53" s="22" t="s">
        <v>29</v>
      </c>
      <c r="F53" s="26">
        <f>SUM(F54)</f>
        <v>756500</v>
      </c>
    </row>
    <row r="54" spans="2:6" x14ac:dyDescent="0.25">
      <c r="B54" s="63"/>
      <c r="C54" s="7">
        <v>85395</v>
      </c>
      <c r="D54" s="7"/>
      <c r="E54" s="9" t="s">
        <v>6</v>
      </c>
      <c r="F54" s="27">
        <f>SUM(F55:F57)</f>
        <v>756500</v>
      </c>
    </row>
    <row r="55" spans="2:6" ht="26.25" hidden="1" x14ac:dyDescent="0.25">
      <c r="B55" s="67"/>
      <c r="C55" s="7"/>
      <c r="D55" s="7">
        <v>3290</v>
      </c>
      <c r="E55" s="14" t="s">
        <v>30</v>
      </c>
      <c r="F55" s="27"/>
    </row>
    <row r="56" spans="2:6" x14ac:dyDescent="0.25">
      <c r="B56" s="8"/>
      <c r="C56" s="8"/>
      <c r="D56" s="7">
        <v>4370</v>
      </c>
      <c r="E56" s="43" t="s">
        <v>28</v>
      </c>
      <c r="F56" s="27">
        <v>756500</v>
      </c>
    </row>
    <row r="57" spans="2:6" ht="26.25" hidden="1" x14ac:dyDescent="0.25">
      <c r="B57" s="25"/>
      <c r="C57" s="25"/>
      <c r="D57" s="7">
        <v>4740</v>
      </c>
      <c r="E57" s="15" t="s">
        <v>17</v>
      </c>
      <c r="F57" s="27"/>
    </row>
    <row r="58" spans="2:6" x14ac:dyDescent="0.25">
      <c r="B58" s="21">
        <v>855</v>
      </c>
      <c r="C58" s="21"/>
      <c r="D58" s="21"/>
      <c r="E58" s="22" t="s">
        <v>31</v>
      </c>
      <c r="F58" s="26">
        <f>F59</f>
        <v>18149</v>
      </c>
    </row>
    <row r="59" spans="2:6" x14ac:dyDescent="0.25">
      <c r="B59" s="63"/>
      <c r="C59" s="7">
        <v>85595</v>
      </c>
      <c r="D59" s="7"/>
      <c r="E59" s="9" t="s">
        <v>6</v>
      </c>
      <c r="F59" s="27">
        <f>F60</f>
        <v>18149</v>
      </c>
    </row>
    <row r="60" spans="2:6" ht="26.25" x14ac:dyDescent="0.25">
      <c r="B60" s="67"/>
      <c r="C60" s="7"/>
      <c r="D60" s="7">
        <v>3290</v>
      </c>
      <c r="E60" s="14" t="s">
        <v>30</v>
      </c>
      <c r="F60" s="27">
        <v>18149</v>
      </c>
    </row>
    <row r="61" spans="2:6" s="17" customFormat="1" ht="18" x14ac:dyDescent="0.25">
      <c r="B61" s="60" t="s">
        <v>14</v>
      </c>
      <c r="C61" s="61"/>
      <c r="D61" s="61"/>
      <c r="E61" s="62"/>
      <c r="F61" s="28">
        <f>SUM(F26,F31,F50,F53,F58)</f>
        <v>912300</v>
      </c>
    </row>
  </sheetData>
  <mergeCells count="15">
    <mergeCell ref="B6:B7"/>
    <mergeCell ref="B9:B10"/>
    <mergeCell ref="B12:B13"/>
    <mergeCell ref="B22:E22"/>
    <mergeCell ref="B27:B30"/>
    <mergeCell ref="B15:B17"/>
    <mergeCell ref="B19:B20"/>
    <mergeCell ref="B61:E61"/>
    <mergeCell ref="C28:C30"/>
    <mergeCell ref="C33:C37"/>
    <mergeCell ref="C48:C49"/>
    <mergeCell ref="B51:B52"/>
    <mergeCell ref="B32:B49"/>
    <mergeCell ref="B54:B55"/>
    <mergeCell ref="B59:B60"/>
  </mergeCells>
  <phoneticPr fontId="7" type="noConversion"/>
  <printOptions horizontalCentered="1"/>
  <pageMargins left="0.31496062992125984" right="0.31496062992125984" top="0.15748031496062992" bottom="0.15748031496062992" header="0.11811023622047245" footer="0.11811023622047245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tabSelected="1" zoomScaleNormal="100" workbookViewId="0">
      <selection activeCell="E2" sqref="E2"/>
    </sheetView>
  </sheetViews>
  <sheetFormatPr defaultRowHeight="15" x14ac:dyDescent="0.25"/>
  <cols>
    <col min="1" max="1" width="3.85546875" customWidth="1"/>
    <col min="2" max="2" width="7.28515625" style="1" customWidth="1"/>
    <col min="3" max="3" width="8.85546875" style="1"/>
    <col min="4" max="4" width="7.85546875" style="1" bestFit="1" customWidth="1"/>
    <col min="5" max="5" width="52.85546875" customWidth="1"/>
    <col min="6" max="6" width="24.42578125" style="1" customWidth="1"/>
    <col min="7" max="7" width="22.7109375" style="1" customWidth="1"/>
    <col min="8" max="8" width="24.85546875" style="1" customWidth="1"/>
  </cols>
  <sheetData>
    <row r="1" spans="1:11" ht="2.25" customHeight="1" x14ac:dyDescent="0.25"/>
    <row r="2" spans="1:11" x14ac:dyDescent="0.25">
      <c r="E2" t="s">
        <v>45</v>
      </c>
    </row>
    <row r="3" spans="1:11" x14ac:dyDescent="0.25">
      <c r="B3" s="52" t="s">
        <v>15</v>
      </c>
      <c r="C3" s="13"/>
    </row>
    <row r="4" spans="1:11" ht="4.5" customHeight="1" x14ac:dyDescent="0.25">
      <c r="D4" s="5"/>
      <c r="E4" s="6"/>
      <c r="F4" s="5"/>
      <c r="G4" s="5"/>
      <c r="H4" s="5"/>
    </row>
    <row r="5" spans="1:11" x14ac:dyDescent="0.25">
      <c r="A5" s="1"/>
      <c r="B5" s="7" t="s">
        <v>0</v>
      </c>
      <c r="C5" s="7" t="s">
        <v>1</v>
      </c>
      <c r="D5" s="8" t="s">
        <v>2</v>
      </c>
      <c r="E5" s="8" t="s">
        <v>3</v>
      </c>
      <c r="F5" s="8" t="s">
        <v>7</v>
      </c>
      <c r="G5" s="8" t="s">
        <v>8</v>
      </c>
      <c r="H5" s="8" t="s">
        <v>9</v>
      </c>
    </row>
    <row r="6" spans="1:11" s="20" customFormat="1" x14ac:dyDescent="0.25">
      <c r="B6" s="21">
        <v>750</v>
      </c>
      <c r="C6" s="21"/>
      <c r="D6" s="21"/>
      <c r="E6" s="22" t="s">
        <v>5</v>
      </c>
      <c r="F6" s="26">
        <f>F7</f>
        <v>5253</v>
      </c>
      <c r="G6" s="26">
        <f t="shared" ref="G6:H7" si="0">G7</f>
        <v>0</v>
      </c>
      <c r="H6" s="26">
        <f t="shared" si="0"/>
        <v>5253</v>
      </c>
    </row>
    <row r="7" spans="1:11" x14ac:dyDescent="0.25">
      <c r="B7" s="63"/>
      <c r="C7" s="7">
        <v>75095</v>
      </c>
      <c r="D7" s="7"/>
      <c r="E7" s="9" t="s">
        <v>6</v>
      </c>
      <c r="F7" s="27">
        <f>F8</f>
        <v>5253</v>
      </c>
      <c r="G7" s="27">
        <f t="shared" si="0"/>
        <v>0</v>
      </c>
      <c r="H7" s="27">
        <f t="shared" si="0"/>
        <v>5253</v>
      </c>
    </row>
    <row r="8" spans="1:11" ht="33" x14ac:dyDescent="0.25">
      <c r="B8" s="66"/>
      <c r="C8" s="19"/>
      <c r="D8" s="7">
        <v>2100</v>
      </c>
      <c r="E8" s="39" t="s">
        <v>13</v>
      </c>
      <c r="F8" s="27">
        <v>5253</v>
      </c>
      <c r="G8" s="27"/>
      <c r="H8" s="27">
        <f>F8+G8</f>
        <v>5253</v>
      </c>
    </row>
    <row r="9" spans="1:11" s="20" customFormat="1" x14ac:dyDescent="0.25">
      <c r="B9" s="21">
        <v>758</v>
      </c>
      <c r="C9" s="21"/>
      <c r="D9" s="21"/>
      <c r="E9" s="22" t="s">
        <v>10</v>
      </c>
      <c r="F9" s="26">
        <f>F10</f>
        <v>1634426</v>
      </c>
      <c r="G9" s="26">
        <f t="shared" ref="G9:H10" si="1">G10</f>
        <v>268569</v>
      </c>
      <c r="H9" s="26">
        <f t="shared" si="1"/>
        <v>1902995</v>
      </c>
      <c r="K9" s="56"/>
    </row>
    <row r="10" spans="1:11" x14ac:dyDescent="0.25">
      <c r="B10" s="63"/>
      <c r="C10" s="7">
        <v>75814</v>
      </c>
      <c r="D10" s="7"/>
      <c r="E10" s="9" t="s">
        <v>11</v>
      </c>
      <c r="F10" s="27">
        <f>F11</f>
        <v>1634426</v>
      </c>
      <c r="G10" s="27">
        <f>G11</f>
        <v>268569</v>
      </c>
      <c r="H10" s="27">
        <f t="shared" si="1"/>
        <v>1902995</v>
      </c>
    </row>
    <row r="11" spans="1:11" ht="33" x14ac:dyDescent="0.25">
      <c r="B11" s="67"/>
      <c r="C11" s="7"/>
      <c r="D11" s="7">
        <v>2100</v>
      </c>
      <c r="E11" s="39" t="s">
        <v>13</v>
      </c>
      <c r="F11" s="27">
        <v>1634426</v>
      </c>
      <c r="G11" s="27">
        <v>268569</v>
      </c>
      <c r="H11" s="27">
        <f>F11+G11</f>
        <v>1902995</v>
      </c>
    </row>
    <row r="12" spans="1:11" hidden="1" x14ac:dyDescent="0.25">
      <c r="B12" s="21">
        <v>801</v>
      </c>
      <c r="C12" s="21"/>
      <c r="D12" s="21"/>
      <c r="E12" s="22" t="s">
        <v>21</v>
      </c>
      <c r="F12" s="26">
        <f>SUM(F13)</f>
        <v>0</v>
      </c>
      <c r="G12" s="26">
        <f t="shared" ref="G12:H12" si="2">SUM(G13)</f>
        <v>0</v>
      </c>
      <c r="H12" s="26">
        <f t="shared" si="2"/>
        <v>0</v>
      </c>
    </row>
    <row r="13" spans="1:11" ht="33.75" hidden="1" customHeight="1" x14ac:dyDescent="0.25">
      <c r="B13" s="8"/>
      <c r="C13" s="7">
        <v>80153</v>
      </c>
      <c r="D13" s="7"/>
      <c r="E13" s="40" t="s">
        <v>40</v>
      </c>
      <c r="F13" s="27">
        <f>SUM(F14)</f>
        <v>0</v>
      </c>
      <c r="G13" s="27">
        <f t="shared" ref="G13:H13" si="3">SUM(G14)</f>
        <v>0</v>
      </c>
      <c r="H13" s="27">
        <f t="shared" si="3"/>
        <v>0</v>
      </c>
    </row>
    <row r="14" spans="1:11" ht="27" hidden="1" customHeight="1" x14ac:dyDescent="0.25">
      <c r="B14" s="8"/>
      <c r="C14" s="7"/>
      <c r="D14" s="7">
        <v>2100</v>
      </c>
      <c r="E14" s="39" t="s">
        <v>13</v>
      </c>
      <c r="F14" s="27"/>
      <c r="G14" s="27"/>
      <c r="H14" s="27">
        <f>F14+G14</f>
        <v>0</v>
      </c>
    </row>
    <row r="15" spans="1:11" s="20" customFormat="1" hidden="1" x14ac:dyDescent="0.25">
      <c r="B15" s="21">
        <v>852</v>
      </c>
      <c r="C15" s="21"/>
      <c r="D15" s="21"/>
      <c r="E15" s="22" t="s">
        <v>12</v>
      </c>
      <c r="F15" s="26">
        <f>SUM(F16,F18)</f>
        <v>0</v>
      </c>
      <c r="G15" s="26">
        <f t="shared" ref="G15:H15" si="4">SUM(G16,G18)</f>
        <v>0</v>
      </c>
      <c r="H15" s="26">
        <f t="shared" si="4"/>
        <v>0</v>
      </c>
    </row>
    <row r="16" spans="1:11" s="20" customFormat="1" ht="24.75" hidden="1" customHeight="1" x14ac:dyDescent="0.25">
      <c r="B16" s="35"/>
      <c r="C16" s="7">
        <v>85214</v>
      </c>
      <c r="D16" s="21"/>
      <c r="E16" s="40" t="s">
        <v>33</v>
      </c>
      <c r="F16" s="27">
        <f>SUM(F17)</f>
        <v>0</v>
      </c>
      <c r="G16" s="27">
        <f t="shared" ref="G16:H16" si="5">SUM(G17)</f>
        <v>0</v>
      </c>
      <c r="H16" s="27">
        <f t="shared" si="5"/>
        <v>0</v>
      </c>
    </row>
    <row r="17" spans="2:8" s="20" customFormat="1" ht="33" hidden="1" x14ac:dyDescent="0.25">
      <c r="B17" s="37"/>
      <c r="C17" s="36"/>
      <c r="D17" s="7">
        <v>2100</v>
      </c>
      <c r="E17" s="39" t="s">
        <v>13</v>
      </c>
      <c r="F17" s="27"/>
      <c r="G17" s="27"/>
      <c r="H17" s="27">
        <f>F17+G17</f>
        <v>0</v>
      </c>
    </row>
    <row r="18" spans="2:8" hidden="1" x14ac:dyDescent="0.25">
      <c r="B18" s="66"/>
      <c r="C18" s="7">
        <v>85295</v>
      </c>
      <c r="D18" s="7"/>
      <c r="E18" s="41" t="s">
        <v>6</v>
      </c>
      <c r="F18" s="27">
        <f t="shared" ref="F18" si="6">SUM(F19:F20)</f>
        <v>0</v>
      </c>
      <c r="G18" s="27">
        <f>SUM(G19:G20)</f>
        <v>0</v>
      </c>
      <c r="H18" s="27">
        <f>SUM(H19:H20)</f>
        <v>0</v>
      </c>
    </row>
    <row r="19" spans="2:8" hidden="1" x14ac:dyDescent="0.25">
      <c r="B19" s="68"/>
      <c r="C19" s="34"/>
      <c r="D19" s="48" t="s">
        <v>34</v>
      </c>
      <c r="E19" s="41" t="s">
        <v>35</v>
      </c>
      <c r="F19" s="27">
        <v>0</v>
      </c>
      <c r="G19" s="27"/>
      <c r="H19" s="27">
        <f>F19+G19</f>
        <v>0</v>
      </c>
    </row>
    <row r="20" spans="2:8" ht="33" hidden="1" x14ac:dyDescent="0.25">
      <c r="B20" s="70"/>
      <c r="C20" s="8"/>
      <c r="D20" s="38">
        <v>2100</v>
      </c>
      <c r="E20" s="39" t="s">
        <v>13</v>
      </c>
      <c r="F20" s="27"/>
      <c r="G20" s="55"/>
      <c r="H20" s="27">
        <f>F20+G20</f>
        <v>0</v>
      </c>
    </row>
    <row r="21" spans="2:8" x14ac:dyDescent="0.25">
      <c r="B21" s="21">
        <v>853</v>
      </c>
      <c r="C21" s="47"/>
      <c r="D21" s="21"/>
      <c r="E21" s="22" t="s">
        <v>29</v>
      </c>
      <c r="F21" s="26">
        <f>F22</f>
        <v>7593600</v>
      </c>
      <c r="G21" s="26">
        <f t="shared" ref="G21:H26" si="7">G22</f>
        <v>0</v>
      </c>
      <c r="H21" s="26">
        <f t="shared" si="7"/>
        <v>7593600</v>
      </c>
    </row>
    <row r="22" spans="2:8" ht="12.75" customHeight="1" x14ac:dyDescent="0.25">
      <c r="B22" s="19"/>
      <c r="C22" s="7">
        <v>85395</v>
      </c>
      <c r="D22" s="7"/>
      <c r="E22" s="41" t="s">
        <v>6</v>
      </c>
      <c r="F22" s="27">
        <f>F23+F24</f>
        <v>7593600</v>
      </c>
      <c r="G22" s="27">
        <f>G23+G24</f>
        <v>0</v>
      </c>
      <c r="H22" s="27">
        <f t="shared" ref="H22" si="8">H23+H24</f>
        <v>7593600</v>
      </c>
    </row>
    <row r="23" spans="2:8" ht="14.25" customHeight="1" x14ac:dyDescent="0.25">
      <c r="B23" s="34"/>
      <c r="C23" s="38"/>
      <c r="D23" s="48" t="s">
        <v>34</v>
      </c>
      <c r="E23" s="41" t="s">
        <v>35</v>
      </c>
      <c r="F23" s="27">
        <v>3358793</v>
      </c>
      <c r="G23" s="27"/>
      <c r="H23" s="27">
        <f>F23+G23</f>
        <v>3358793</v>
      </c>
    </row>
    <row r="24" spans="2:8" s="12" customFormat="1" ht="24" customHeight="1" x14ac:dyDescent="0.2">
      <c r="B24" s="8"/>
      <c r="C24" s="7"/>
      <c r="D24" s="7">
        <v>2100</v>
      </c>
      <c r="E24" s="39" t="s">
        <v>13</v>
      </c>
      <c r="F24" s="27">
        <v>4234807</v>
      </c>
      <c r="G24" s="27"/>
      <c r="H24" s="27">
        <f>F24+G24</f>
        <v>4234807</v>
      </c>
    </row>
    <row r="25" spans="2:8" s="12" customFormat="1" ht="12.75" hidden="1" x14ac:dyDescent="0.2">
      <c r="B25" s="21">
        <v>854</v>
      </c>
      <c r="C25" s="47"/>
      <c r="D25" s="21"/>
      <c r="E25" s="22" t="s">
        <v>36</v>
      </c>
      <c r="F25" s="26">
        <f>F26</f>
        <v>0</v>
      </c>
      <c r="G25" s="26">
        <f t="shared" si="7"/>
        <v>0</v>
      </c>
      <c r="H25" s="26">
        <f t="shared" si="7"/>
        <v>0</v>
      </c>
    </row>
    <row r="26" spans="2:8" s="12" customFormat="1" ht="12.75" hidden="1" x14ac:dyDescent="0.2">
      <c r="B26" s="7"/>
      <c r="C26" s="7">
        <v>85415</v>
      </c>
      <c r="D26" s="7"/>
      <c r="E26" s="41" t="s">
        <v>37</v>
      </c>
      <c r="F26" s="27">
        <f>F27</f>
        <v>0</v>
      </c>
      <c r="G26" s="27">
        <f t="shared" si="7"/>
        <v>0</v>
      </c>
      <c r="H26" s="27">
        <f t="shared" si="7"/>
        <v>0</v>
      </c>
    </row>
    <row r="27" spans="2:8" s="12" customFormat="1" ht="24" hidden="1" customHeight="1" x14ac:dyDescent="0.2">
      <c r="B27" s="7"/>
      <c r="C27" s="7"/>
      <c r="D27" s="7">
        <v>2100</v>
      </c>
      <c r="E27" s="39" t="s">
        <v>13</v>
      </c>
      <c r="F27" s="27"/>
      <c r="G27" s="27"/>
      <c r="H27" s="27">
        <f>F27+G27</f>
        <v>0</v>
      </c>
    </row>
    <row r="28" spans="2:8" s="12" customFormat="1" ht="12.75" x14ac:dyDescent="0.2">
      <c r="B28" s="21">
        <v>855</v>
      </c>
      <c r="C28" s="21"/>
      <c r="D28" s="21"/>
      <c r="E28" s="22" t="s">
        <v>31</v>
      </c>
      <c r="F28" s="26">
        <f>F29</f>
        <v>165206</v>
      </c>
      <c r="G28" s="26">
        <f t="shared" ref="G28:H29" si="9">G29</f>
        <v>0</v>
      </c>
      <c r="H28" s="26">
        <f t="shared" ref="H28" si="10">H29</f>
        <v>165206</v>
      </c>
    </row>
    <row r="29" spans="2:8" s="12" customFormat="1" ht="12.75" x14ac:dyDescent="0.2">
      <c r="B29" s="7"/>
      <c r="C29" s="7">
        <v>85595</v>
      </c>
      <c r="D29" s="7"/>
      <c r="E29" s="41" t="s">
        <v>6</v>
      </c>
      <c r="F29" s="27">
        <f>F30</f>
        <v>165206</v>
      </c>
      <c r="G29" s="27">
        <f t="shared" si="9"/>
        <v>0</v>
      </c>
      <c r="H29" s="27">
        <f t="shared" si="9"/>
        <v>165206</v>
      </c>
    </row>
    <row r="30" spans="2:8" s="12" customFormat="1" ht="32.25" x14ac:dyDescent="0.2">
      <c r="B30" s="7"/>
      <c r="C30" s="7"/>
      <c r="D30" s="7">
        <v>2100</v>
      </c>
      <c r="E30" s="39" t="s">
        <v>13</v>
      </c>
      <c r="F30" s="27">
        <v>165206</v>
      </c>
      <c r="G30" s="55"/>
      <c r="H30" s="27">
        <f>F30+G30</f>
        <v>165206</v>
      </c>
    </row>
    <row r="31" spans="2:8" s="33" customFormat="1" x14ac:dyDescent="0.2">
      <c r="B31" s="71" t="s">
        <v>14</v>
      </c>
      <c r="C31" s="72"/>
      <c r="D31" s="72"/>
      <c r="E31" s="73"/>
      <c r="F31" s="32">
        <f>SUM(F6,F9,F12,F15,F21,F25,F28)</f>
        <v>9398485</v>
      </c>
      <c r="G31" s="32">
        <f>SUM(G6,G9,G12,G15,G21,G25,G28)</f>
        <v>268569</v>
      </c>
      <c r="H31" s="32">
        <f>SUM(H6,H9,H12,H15,H21,H25,H28)</f>
        <v>9667054</v>
      </c>
    </row>
    <row r="32" spans="2:8" s="33" customFormat="1" x14ac:dyDescent="0.2">
      <c r="B32" s="50"/>
      <c r="F32" s="51"/>
      <c r="G32" s="51"/>
      <c r="H32" s="51"/>
    </row>
    <row r="33" spans="1:9" x14ac:dyDescent="0.25">
      <c r="B33" s="18" t="s">
        <v>16</v>
      </c>
      <c r="F33" s="31"/>
      <c r="G33" s="31"/>
      <c r="H33" s="31"/>
    </row>
    <row r="34" spans="1:9" x14ac:dyDescent="0.25">
      <c r="A34" s="1"/>
      <c r="B34" s="7" t="s">
        <v>0</v>
      </c>
      <c r="C34" s="7" t="s">
        <v>1</v>
      </c>
      <c r="D34" s="59" t="s">
        <v>2</v>
      </c>
      <c r="E34" s="7" t="s">
        <v>3</v>
      </c>
      <c r="F34" s="7" t="s">
        <v>7</v>
      </c>
      <c r="G34" s="7" t="s">
        <v>8</v>
      </c>
      <c r="H34" s="7" t="s">
        <v>9</v>
      </c>
    </row>
    <row r="35" spans="1:9" x14ac:dyDescent="0.25">
      <c r="B35" s="21">
        <v>750</v>
      </c>
      <c r="C35" s="21"/>
      <c r="D35" s="21"/>
      <c r="E35" s="22" t="s">
        <v>5</v>
      </c>
      <c r="F35" s="26">
        <f>SUM(F36)</f>
        <v>5253</v>
      </c>
      <c r="G35" s="26">
        <f>SUM(G36)</f>
        <v>0</v>
      </c>
      <c r="H35" s="26">
        <f>SUM(H36)</f>
        <v>5253</v>
      </c>
    </row>
    <row r="36" spans="1:9" x14ac:dyDescent="0.25">
      <c r="B36" s="63"/>
      <c r="C36" s="7">
        <v>75095</v>
      </c>
      <c r="D36" s="7"/>
      <c r="E36" s="41" t="s">
        <v>6</v>
      </c>
      <c r="F36" s="27">
        <f>SUM(F37:F39)</f>
        <v>5253</v>
      </c>
      <c r="G36" s="27">
        <f>SUM(G37:G39)</f>
        <v>0</v>
      </c>
      <c r="H36" s="27">
        <f>SUM(H37:H39)</f>
        <v>5253</v>
      </c>
    </row>
    <row r="37" spans="1:9" ht="24.75" hidden="1" customHeight="1" x14ac:dyDescent="0.25">
      <c r="B37" s="66"/>
      <c r="C37" s="63"/>
      <c r="D37" s="7">
        <v>4350</v>
      </c>
      <c r="E37" s="42" t="s">
        <v>19</v>
      </c>
      <c r="F37" s="27"/>
      <c r="G37" s="27"/>
      <c r="H37" s="27">
        <f>F37+G37</f>
        <v>0</v>
      </c>
    </row>
    <row r="38" spans="1:9" hidden="1" x14ac:dyDescent="0.25">
      <c r="B38" s="66"/>
      <c r="C38" s="66"/>
      <c r="D38" s="7">
        <v>4370</v>
      </c>
      <c r="E38" s="43" t="s">
        <v>28</v>
      </c>
      <c r="F38" s="27"/>
      <c r="G38" s="27"/>
      <c r="H38" s="27">
        <f>F38+G38</f>
        <v>0</v>
      </c>
    </row>
    <row r="39" spans="1:9" ht="22.5" x14ac:dyDescent="0.25">
      <c r="B39" s="64"/>
      <c r="C39" s="64"/>
      <c r="D39" s="7">
        <v>4740</v>
      </c>
      <c r="E39" s="40" t="s">
        <v>17</v>
      </c>
      <c r="F39" s="27">
        <v>5253</v>
      </c>
      <c r="G39" s="27"/>
      <c r="H39" s="27">
        <f>F39+G39</f>
        <v>5253</v>
      </c>
    </row>
    <row r="40" spans="1:9" x14ac:dyDescent="0.25">
      <c r="B40" s="21">
        <v>801</v>
      </c>
      <c r="C40" s="21"/>
      <c r="D40" s="21"/>
      <c r="E40" s="22" t="s">
        <v>21</v>
      </c>
      <c r="F40" s="26">
        <f>SUM(F41,F49,F55,F61)</f>
        <v>1634426</v>
      </c>
      <c r="G40" s="26">
        <f t="shared" ref="G40:H40" si="11">SUM(G41,G49,G55,G61)</f>
        <v>268569</v>
      </c>
      <c r="H40" s="26">
        <f t="shared" si="11"/>
        <v>1902995</v>
      </c>
    </row>
    <row r="41" spans="1:9" x14ac:dyDescent="0.25">
      <c r="B41" s="63"/>
      <c r="C41" s="7">
        <v>80101</v>
      </c>
      <c r="D41" s="7"/>
      <c r="E41" s="44" t="s">
        <v>20</v>
      </c>
      <c r="F41" s="27">
        <f>SUM(F42:F48)</f>
        <v>1418910</v>
      </c>
      <c r="G41" s="27">
        <f>SUM(G42:G48)</f>
        <v>204362</v>
      </c>
      <c r="H41" s="27">
        <f>SUM(H42:H48)</f>
        <v>1623272</v>
      </c>
    </row>
    <row r="42" spans="1:9" s="1" customFormat="1" ht="36" customHeight="1" x14ac:dyDescent="0.25">
      <c r="A42"/>
      <c r="B42" s="66"/>
      <c r="C42" s="63"/>
      <c r="D42" s="7">
        <v>2070</v>
      </c>
      <c r="E42" s="42" t="s">
        <v>23</v>
      </c>
      <c r="F42" s="27">
        <v>641822</v>
      </c>
      <c r="G42" s="27">
        <v>100983</v>
      </c>
      <c r="H42" s="27">
        <f t="shared" ref="H42:H48" si="12">F42+G42</f>
        <v>742805</v>
      </c>
      <c r="I42"/>
    </row>
    <row r="43" spans="1:9" s="1" customFormat="1" ht="22.5" x14ac:dyDescent="0.25">
      <c r="A43"/>
      <c r="B43" s="66"/>
      <c r="C43" s="66"/>
      <c r="D43" s="7">
        <v>4350</v>
      </c>
      <c r="E43" s="42" t="s">
        <v>19</v>
      </c>
      <c r="F43" s="27">
        <v>16400</v>
      </c>
      <c r="G43" s="27"/>
      <c r="H43" s="27">
        <f t="shared" si="12"/>
        <v>16400</v>
      </c>
      <c r="I43"/>
    </row>
    <row r="44" spans="1:9" s="1" customFormat="1" x14ac:dyDescent="0.25">
      <c r="A44"/>
      <c r="B44" s="66"/>
      <c r="C44" s="66"/>
      <c r="D44" s="7">
        <v>4370</v>
      </c>
      <c r="E44" s="43" t="s">
        <v>28</v>
      </c>
      <c r="F44" s="27">
        <v>24000</v>
      </c>
      <c r="G44" s="27">
        <v>54000</v>
      </c>
      <c r="H44" s="27">
        <f t="shared" si="12"/>
        <v>78000</v>
      </c>
      <c r="I44"/>
    </row>
    <row r="45" spans="1:9" s="1" customFormat="1" ht="22.5" x14ac:dyDescent="0.25">
      <c r="A45"/>
      <c r="B45" s="66"/>
      <c r="C45" s="66"/>
      <c r="D45" s="7">
        <v>4740</v>
      </c>
      <c r="E45" s="42" t="s">
        <v>17</v>
      </c>
      <c r="F45" s="27">
        <v>164294</v>
      </c>
      <c r="G45" s="27">
        <v>8230</v>
      </c>
      <c r="H45" s="27">
        <f t="shared" si="12"/>
        <v>172524</v>
      </c>
      <c r="I45"/>
    </row>
    <row r="46" spans="1:9" ht="22.5" x14ac:dyDescent="0.25">
      <c r="B46" s="66"/>
      <c r="C46" s="65"/>
      <c r="D46" s="7">
        <v>4750</v>
      </c>
      <c r="E46" s="42" t="s">
        <v>22</v>
      </c>
      <c r="F46" s="27">
        <v>441697</v>
      </c>
      <c r="G46" s="58">
        <v>32919</v>
      </c>
      <c r="H46" s="27">
        <f t="shared" si="12"/>
        <v>474616</v>
      </c>
    </row>
    <row r="47" spans="1:9" ht="22.5" x14ac:dyDescent="0.25">
      <c r="B47" s="66"/>
      <c r="C47" s="25"/>
      <c r="D47" s="7">
        <v>4850</v>
      </c>
      <c r="E47" s="42" t="s">
        <v>38</v>
      </c>
      <c r="F47" s="27">
        <v>117897</v>
      </c>
      <c r="G47" s="27">
        <v>8230</v>
      </c>
      <c r="H47" s="27">
        <f t="shared" si="12"/>
        <v>126127</v>
      </c>
    </row>
    <row r="48" spans="1:9" ht="22.5" x14ac:dyDescent="0.25">
      <c r="B48" s="66"/>
      <c r="C48" s="25"/>
      <c r="D48" s="7">
        <v>4860</v>
      </c>
      <c r="E48" s="42" t="s">
        <v>39</v>
      </c>
      <c r="F48" s="27">
        <v>12800</v>
      </c>
      <c r="G48" s="27"/>
      <c r="H48" s="27">
        <f t="shared" si="12"/>
        <v>12800</v>
      </c>
    </row>
    <row r="49" spans="2:8" x14ac:dyDescent="0.25">
      <c r="B49" s="66"/>
      <c r="C49" s="7">
        <v>80103</v>
      </c>
      <c r="D49" s="7"/>
      <c r="E49" s="44" t="s">
        <v>24</v>
      </c>
      <c r="F49" s="27">
        <f>SUM(F50:F54)</f>
        <v>82088</v>
      </c>
      <c r="G49" s="27">
        <f>SUM(G50:G54)</f>
        <v>20606</v>
      </c>
      <c r="H49" s="27">
        <f>SUM(H50:H54)</f>
        <v>102694</v>
      </c>
    </row>
    <row r="50" spans="2:8" ht="22.5" x14ac:dyDescent="0.25">
      <c r="B50" s="66"/>
      <c r="C50" s="7"/>
      <c r="D50" s="7">
        <v>4350</v>
      </c>
      <c r="E50" s="42" t="s">
        <v>19</v>
      </c>
      <c r="F50" s="27">
        <v>1000</v>
      </c>
      <c r="G50" s="27">
        <v>10000</v>
      </c>
      <c r="H50" s="27">
        <f>F50+G50</f>
        <v>11000</v>
      </c>
    </row>
    <row r="51" spans="2:8" x14ac:dyDescent="0.25">
      <c r="B51" s="66"/>
      <c r="C51" s="7"/>
      <c r="D51" s="7">
        <v>4370</v>
      </c>
      <c r="E51" s="43" t="s">
        <v>28</v>
      </c>
      <c r="F51" s="27">
        <v>4000</v>
      </c>
      <c r="G51" s="27"/>
      <c r="H51" s="27">
        <f>F51+G51</f>
        <v>4000</v>
      </c>
    </row>
    <row r="52" spans="2:8" ht="22.5" x14ac:dyDescent="0.25">
      <c r="B52" s="66"/>
      <c r="C52" s="7"/>
      <c r="D52" s="7">
        <v>4740</v>
      </c>
      <c r="E52" s="42" t="s">
        <v>17</v>
      </c>
      <c r="F52" s="27">
        <v>7946</v>
      </c>
      <c r="G52" s="27">
        <v>884</v>
      </c>
      <c r="H52" s="27">
        <f>F52+G52</f>
        <v>8830</v>
      </c>
    </row>
    <row r="53" spans="2:8" ht="22.5" x14ac:dyDescent="0.25">
      <c r="B53" s="66"/>
      <c r="C53" s="7"/>
      <c r="D53" s="7">
        <v>4750</v>
      </c>
      <c r="E53" s="42" t="s">
        <v>22</v>
      </c>
      <c r="F53" s="27">
        <v>57018</v>
      </c>
      <c r="G53" s="27">
        <v>7954</v>
      </c>
      <c r="H53" s="27">
        <f>F53+G53</f>
        <v>64972</v>
      </c>
    </row>
    <row r="54" spans="2:8" ht="22.5" x14ac:dyDescent="0.25">
      <c r="B54" s="66"/>
      <c r="C54" s="7"/>
      <c r="D54" s="7">
        <v>4850</v>
      </c>
      <c r="E54" s="42" t="s">
        <v>38</v>
      </c>
      <c r="F54" s="27">
        <v>12124</v>
      </c>
      <c r="G54" s="27">
        <v>1768</v>
      </c>
      <c r="H54" s="27">
        <f>F54+G54</f>
        <v>13892</v>
      </c>
    </row>
    <row r="55" spans="2:8" x14ac:dyDescent="0.25">
      <c r="B55" s="66"/>
      <c r="C55" s="7">
        <v>80104</v>
      </c>
      <c r="D55" s="7"/>
      <c r="E55" s="44" t="s">
        <v>25</v>
      </c>
      <c r="F55" s="27">
        <f>SUM(F56:F60)</f>
        <v>127828</v>
      </c>
      <c r="G55" s="27">
        <f>SUM(G56:G60)</f>
        <v>43601</v>
      </c>
      <c r="H55" s="27">
        <f>SUM(H56:H60)</f>
        <v>171429</v>
      </c>
    </row>
    <row r="56" spans="2:8" ht="35.25" hidden="1" customHeight="1" x14ac:dyDescent="0.25">
      <c r="B56" s="66"/>
      <c r="C56" s="63"/>
      <c r="D56" s="7">
        <v>2340</v>
      </c>
      <c r="E56" s="42" t="s">
        <v>26</v>
      </c>
      <c r="F56" s="27"/>
      <c r="G56" s="27">
        <v>0</v>
      </c>
      <c r="H56" s="27">
        <f>F56+G56</f>
        <v>0</v>
      </c>
    </row>
    <row r="57" spans="2:8" ht="22.5" hidden="1" x14ac:dyDescent="0.25">
      <c r="B57" s="66"/>
      <c r="C57" s="66"/>
      <c r="D57" s="7">
        <v>4350</v>
      </c>
      <c r="E57" s="42" t="s">
        <v>19</v>
      </c>
      <c r="F57" s="27">
        <v>0</v>
      </c>
      <c r="G57" s="27"/>
      <c r="H57" s="27">
        <f>F57+G57</f>
        <v>0</v>
      </c>
    </row>
    <row r="58" spans="2:8" ht="22.5" x14ac:dyDescent="0.25">
      <c r="B58" s="66"/>
      <c r="C58" s="66"/>
      <c r="D58" s="7">
        <v>4740</v>
      </c>
      <c r="E58" s="42" t="s">
        <v>17</v>
      </c>
      <c r="F58" s="27">
        <v>127828</v>
      </c>
      <c r="G58" s="27">
        <v>43601</v>
      </c>
      <c r="H58" s="27">
        <f>F58+G58</f>
        <v>171429</v>
      </c>
    </row>
    <row r="59" spans="2:8" ht="25.5" hidden="1" customHeight="1" x14ac:dyDescent="0.25">
      <c r="B59" s="66"/>
      <c r="C59" s="65"/>
      <c r="D59" s="7">
        <v>4750</v>
      </c>
      <c r="E59" s="42" t="s">
        <v>22</v>
      </c>
      <c r="F59" s="27"/>
      <c r="G59" s="27"/>
      <c r="H59" s="27">
        <f>F59+G59</f>
        <v>0</v>
      </c>
    </row>
    <row r="60" spans="2:8" ht="25.5" hidden="1" customHeight="1" x14ac:dyDescent="0.25">
      <c r="B60" s="34"/>
      <c r="C60" s="25"/>
      <c r="D60" s="7">
        <v>4850</v>
      </c>
      <c r="E60" s="42" t="s">
        <v>38</v>
      </c>
      <c r="F60" s="27"/>
      <c r="G60" s="27"/>
      <c r="H60" s="27">
        <f>F60+G60</f>
        <v>0</v>
      </c>
    </row>
    <row r="61" spans="2:8" ht="35.25" customHeight="1" x14ac:dyDescent="0.25">
      <c r="B61" s="34"/>
      <c r="C61" s="7">
        <v>80153</v>
      </c>
      <c r="D61" s="7"/>
      <c r="E61" s="40" t="s">
        <v>40</v>
      </c>
      <c r="F61" s="27">
        <f>SUM(F62:F63)</f>
        <v>5600</v>
      </c>
      <c r="G61" s="27">
        <f t="shared" ref="G61:H61" si="13">SUM(G62:G63)</f>
        <v>0</v>
      </c>
      <c r="H61" s="27">
        <f t="shared" si="13"/>
        <v>5600</v>
      </c>
    </row>
    <row r="62" spans="2:8" ht="33" hidden="1" x14ac:dyDescent="0.25">
      <c r="B62" s="34"/>
      <c r="C62" s="25"/>
      <c r="D62" s="7">
        <v>2070</v>
      </c>
      <c r="E62" s="45" t="s">
        <v>23</v>
      </c>
      <c r="F62" s="27"/>
      <c r="G62" s="27"/>
      <c r="H62" s="27">
        <f>F62+G62</f>
        <v>0</v>
      </c>
    </row>
    <row r="63" spans="2:8" ht="22.5" x14ac:dyDescent="0.25">
      <c r="B63" s="34"/>
      <c r="C63" s="25"/>
      <c r="D63" s="7">
        <v>4350</v>
      </c>
      <c r="E63" s="42" t="s">
        <v>19</v>
      </c>
      <c r="F63" s="27">
        <v>5600</v>
      </c>
      <c r="G63" s="27"/>
      <c r="H63" s="27">
        <f>F63+G63</f>
        <v>5600</v>
      </c>
    </row>
    <row r="64" spans="2:8" hidden="1" x14ac:dyDescent="0.25">
      <c r="B64" s="21">
        <v>852</v>
      </c>
      <c r="C64" s="21"/>
      <c r="D64" s="21"/>
      <c r="E64" s="22" t="s">
        <v>12</v>
      </c>
      <c r="F64" s="26">
        <f>SUM(F65,F67)</f>
        <v>0</v>
      </c>
      <c r="G64" s="26">
        <f t="shared" ref="G64:H64" si="14">SUM(G65,G67)</f>
        <v>0</v>
      </c>
      <c r="H64" s="26">
        <f t="shared" si="14"/>
        <v>0</v>
      </c>
    </row>
    <row r="65" spans="1:8" ht="22.5" hidden="1" x14ac:dyDescent="0.25">
      <c r="B65" s="19"/>
      <c r="C65" s="7">
        <v>85214</v>
      </c>
      <c r="D65" s="7"/>
      <c r="E65" s="40" t="s">
        <v>33</v>
      </c>
      <c r="F65" s="27">
        <f>SUM(F66)</f>
        <v>0</v>
      </c>
      <c r="G65" s="27">
        <f t="shared" ref="G65:H65" si="15">SUM(G66)</f>
        <v>0</v>
      </c>
      <c r="H65" s="27">
        <f t="shared" si="15"/>
        <v>0</v>
      </c>
    </row>
    <row r="66" spans="1:8" ht="22.5" hidden="1" x14ac:dyDescent="0.25">
      <c r="B66" s="34"/>
      <c r="C66" s="38"/>
      <c r="D66" s="7">
        <v>3290</v>
      </c>
      <c r="E66" s="42" t="s">
        <v>30</v>
      </c>
      <c r="F66" s="27"/>
      <c r="G66" s="27"/>
      <c r="H66" s="27">
        <f>F66+G66</f>
        <v>0</v>
      </c>
    </row>
    <row r="67" spans="1:8" hidden="1" x14ac:dyDescent="0.25">
      <c r="B67" s="66"/>
      <c r="C67" s="7">
        <v>85295</v>
      </c>
      <c r="D67" s="7"/>
      <c r="E67" s="41" t="s">
        <v>6</v>
      </c>
      <c r="F67" s="27">
        <f>SUM(F68:F70)</f>
        <v>0</v>
      </c>
      <c r="G67" s="27">
        <f>SUM(G68:G70)</f>
        <v>0</v>
      </c>
      <c r="H67" s="27">
        <f>SUM(H68:H70)</f>
        <v>0</v>
      </c>
    </row>
    <row r="68" spans="1:8" ht="22.5" hidden="1" x14ac:dyDescent="0.25">
      <c r="B68" s="66"/>
      <c r="C68" s="63"/>
      <c r="D68" s="7">
        <v>3280</v>
      </c>
      <c r="E68" s="42" t="s">
        <v>27</v>
      </c>
      <c r="F68" s="27">
        <v>0</v>
      </c>
      <c r="G68" s="27"/>
      <c r="H68" s="27">
        <f>F68+G68</f>
        <v>0</v>
      </c>
    </row>
    <row r="69" spans="1:8" ht="22.5" hidden="1" x14ac:dyDescent="0.25">
      <c r="B69" s="66"/>
      <c r="C69" s="66"/>
      <c r="D69" s="7">
        <v>3290</v>
      </c>
      <c r="E69" s="42" t="s">
        <v>30</v>
      </c>
      <c r="F69" s="27"/>
      <c r="G69" s="55"/>
      <c r="H69" s="27">
        <f>F69+G69</f>
        <v>0</v>
      </c>
    </row>
    <row r="70" spans="1:8" ht="15" hidden="1" customHeight="1" x14ac:dyDescent="0.25">
      <c r="B70" s="67"/>
      <c r="C70" s="67"/>
      <c r="D70" s="7">
        <v>4370</v>
      </c>
      <c r="E70" s="43" t="s">
        <v>28</v>
      </c>
      <c r="F70" s="27">
        <v>0</v>
      </c>
      <c r="G70" s="27"/>
      <c r="H70" s="27">
        <f>F70+G70</f>
        <v>0</v>
      </c>
    </row>
    <row r="71" spans="1:8" x14ac:dyDescent="0.25">
      <c r="A71" s="24"/>
      <c r="B71" s="21">
        <v>853</v>
      </c>
      <c r="C71" s="21"/>
      <c r="D71" s="21"/>
      <c r="E71" s="22" t="s">
        <v>29</v>
      </c>
      <c r="F71" s="26">
        <f>F72</f>
        <v>7593600</v>
      </c>
      <c r="G71" s="26">
        <f t="shared" ref="G71:H71" si="16">G72</f>
        <v>0</v>
      </c>
      <c r="H71" s="26">
        <f t="shared" si="16"/>
        <v>7593600</v>
      </c>
    </row>
    <row r="72" spans="1:8" x14ac:dyDescent="0.25">
      <c r="A72" s="12"/>
      <c r="B72" s="63"/>
      <c r="C72" s="7">
        <v>85395</v>
      </c>
      <c r="D72" s="7"/>
      <c r="E72" s="41" t="s">
        <v>6</v>
      </c>
      <c r="F72" s="27">
        <f>SUM(F73:F77)</f>
        <v>7593600</v>
      </c>
      <c r="G72" s="27">
        <f>SUM(G73:G77)</f>
        <v>0</v>
      </c>
      <c r="H72" s="27">
        <f>SUM(H73:H77)</f>
        <v>7593600</v>
      </c>
    </row>
    <row r="73" spans="1:8" ht="22.5" hidden="1" x14ac:dyDescent="0.25">
      <c r="A73" s="12"/>
      <c r="B73" s="68"/>
      <c r="C73" s="34"/>
      <c r="D73" s="7">
        <v>3280</v>
      </c>
      <c r="E73" s="42" t="s">
        <v>27</v>
      </c>
      <c r="F73" s="27"/>
      <c r="G73" s="27"/>
      <c r="H73" s="27">
        <f>F73+G73</f>
        <v>0</v>
      </c>
    </row>
    <row r="74" spans="1:8" ht="24.75" hidden="1" customHeight="1" x14ac:dyDescent="0.25">
      <c r="A74" s="12"/>
      <c r="B74" s="69"/>
      <c r="C74" s="34"/>
      <c r="D74" s="38">
        <v>3290</v>
      </c>
      <c r="E74" s="42" t="s">
        <v>30</v>
      </c>
      <c r="F74" s="27"/>
      <c r="G74" s="55"/>
      <c r="H74" s="27">
        <f>F74+G74</f>
        <v>0</v>
      </c>
    </row>
    <row r="75" spans="1:8" x14ac:dyDescent="0.25">
      <c r="A75" s="12"/>
      <c r="B75" s="49"/>
      <c r="C75" s="53"/>
      <c r="D75" s="7">
        <v>4370</v>
      </c>
      <c r="E75" s="43" t="s">
        <v>28</v>
      </c>
      <c r="F75" s="27">
        <v>7593600</v>
      </c>
      <c r="G75" s="27"/>
      <c r="H75" s="27">
        <f>F75+G75</f>
        <v>7593600</v>
      </c>
    </row>
    <row r="76" spans="1:8" ht="22.5" hidden="1" x14ac:dyDescent="0.25">
      <c r="A76" s="12"/>
      <c r="B76" s="8"/>
      <c r="C76" s="8"/>
      <c r="D76" s="7">
        <v>4740</v>
      </c>
      <c r="E76" s="42" t="s">
        <v>17</v>
      </c>
      <c r="F76" s="27"/>
      <c r="G76" s="27"/>
      <c r="H76" s="27">
        <f>F76+G76</f>
        <v>0</v>
      </c>
    </row>
    <row r="77" spans="1:8" ht="33.75" hidden="1" customHeight="1" x14ac:dyDescent="0.25">
      <c r="A77" s="12"/>
      <c r="B77" s="8"/>
      <c r="C77" s="8"/>
      <c r="D77" s="7">
        <v>4840</v>
      </c>
      <c r="E77" s="39" t="s">
        <v>41</v>
      </c>
      <c r="F77" s="27"/>
      <c r="G77" s="27"/>
      <c r="H77" s="27">
        <f>F77+G77</f>
        <v>0</v>
      </c>
    </row>
    <row r="78" spans="1:8" hidden="1" x14ac:dyDescent="0.25">
      <c r="A78" s="12"/>
      <c r="B78" s="21">
        <v>854</v>
      </c>
      <c r="C78" s="47"/>
      <c r="D78" s="21"/>
      <c r="E78" s="22" t="s">
        <v>36</v>
      </c>
      <c r="F78" s="26">
        <f>F79</f>
        <v>0</v>
      </c>
      <c r="G78" s="26">
        <f t="shared" ref="G78:H79" si="17">G79</f>
        <v>0</v>
      </c>
      <c r="H78" s="26">
        <f t="shared" si="17"/>
        <v>0</v>
      </c>
    </row>
    <row r="79" spans="1:8" hidden="1" x14ac:dyDescent="0.25">
      <c r="A79" s="12"/>
      <c r="B79" s="7"/>
      <c r="C79" s="7">
        <v>85415</v>
      </c>
      <c r="D79" s="7"/>
      <c r="E79" s="41" t="s">
        <v>37</v>
      </c>
      <c r="F79" s="27">
        <f>F80</f>
        <v>0</v>
      </c>
      <c r="G79" s="27">
        <f t="shared" si="17"/>
        <v>0</v>
      </c>
      <c r="H79" s="27">
        <f t="shared" si="17"/>
        <v>0</v>
      </c>
    </row>
    <row r="80" spans="1:8" ht="22.5" hidden="1" x14ac:dyDescent="0.25">
      <c r="A80" s="12"/>
      <c r="B80" s="7"/>
      <c r="C80" s="7"/>
      <c r="D80" s="7">
        <v>3290</v>
      </c>
      <c r="E80" s="45" t="s">
        <v>30</v>
      </c>
      <c r="F80" s="27"/>
      <c r="G80" s="27"/>
      <c r="H80" s="27">
        <f>F80+G80</f>
        <v>0</v>
      </c>
    </row>
    <row r="81" spans="1:11" x14ac:dyDescent="0.25">
      <c r="A81" s="12"/>
      <c r="B81" s="21">
        <v>855</v>
      </c>
      <c r="C81" s="21"/>
      <c r="D81" s="21"/>
      <c r="E81" s="22" t="s">
        <v>31</v>
      </c>
      <c r="F81" s="26">
        <f t="shared" ref="F81:H81" si="18">F82</f>
        <v>165206</v>
      </c>
      <c r="G81" s="26">
        <f t="shared" si="18"/>
        <v>0</v>
      </c>
      <c r="H81" s="26">
        <f t="shared" si="18"/>
        <v>165206</v>
      </c>
    </row>
    <row r="82" spans="1:11" x14ac:dyDescent="0.25">
      <c r="A82" s="12"/>
      <c r="B82" s="63"/>
      <c r="C82" s="7">
        <v>85595</v>
      </c>
      <c r="D82" s="7"/>
      <c r="E82" s="41" t="s">
        <v>6</v>
      </c>
      <c r="F82" s="27">
        <f>SUM(F83:F86)</f>
        <v>165206</v>
      </c>
      <c r="G82" s="27">
        <f>SUM(G83:G86)</f>
        <v>0</v>
      </c>
      <c r="H82" s="27">
        <f>SUM(H83:H86)</f>
        <v>165206</v>
      </c>
    </row>
    <row r="83" spans="1:11" ht="22.5" x14ac:dyDescent="0.25">
      <c r="A83" s="12"/>
      <c r="B83" s="64"/>
      <c r="C83" s="19"/>
      <c r="D83" s="7">
        <v>3290</v>
      </c>
      <c r="E83" s="42" t="s">
        <v>30</v>
      </c>
      <c r="F83" s="27">
        <v>160977</v>
      </c>
      <c r="G83" s="55"/>
      <c r="H83" s="27">
        <f>F83+G83</f>
        <v>160977</v>
      </c>
    </row>
    <row r="84" spans="1:11" x14ac:dyDescent="0.25">
      <c r="A84" s="12"/>
      <c r="B84" s="54"/>
      <c r="C84" s="34"/>
      <c r="D84" s="38">
        <v>4370</v>
      </c>
      <c r="E84" s="43" t="s">
        <v>28</v>
      </c>
      <c r="F84" s="27">
        <v>209</v>
      </c>
      <c r="G84" s="27"/>
      <c r="H84" s="27">
        <f>F84+G84</f>
        <v>209</v>
      </c>
    </row>
    <row r="85" spans="1:11" s="24" customFormat="1" ht="22.5" hidden="1" x14ac:dyDescent="0.25">
      <c r="A85" s="12"/>
      <c r="B85" s="8"/>
      <c r="C85" s="8"/>
      <c r="D85" s="7">
        <v>4350</v>
      </c>
      <c r="E85" s="42" t="s">
        <v>19</v>
      </c>
      <c r="F85" s="27"/>
      <c r="G85" s="27"/>
      <c r="H85" s="27">
        <f>F85+G85</f>
        <v>0</v>
      </c>
      <c r="I85"/>
    </row>
    <row r="86" spans="1:11" s="12" customFormat="1" ht="22.5" x14ac:dyDescent="0.25">
      <c r="B86" s="7"/>
      <c r="C86" s="7"/>
      <c r="D86" s="7">
        <v>4740</v>
      </c>
      <c r="E86" s="42" t="s">
        <v>17</v>
      </c>
      <c r="F86" s="27">
        <v>4020</v>
      </c>
      <c r="G86" s="27"/>
      <c r="H86" s="27">
        <f>F86+G86</f>
        <v>4020</v>
      </c>
      <c r="I86"/>
    </row>
    <row r="87" spans="1:11" s="12" customFormat="1" ht="18" x14ac:dyDescent="0.25">
      <c r="A87"/>
      <c r="B87" s="60" t="s">
        <v>14</v>
      </c>
      <c r="C87" s="61"/>
      <c r="D87" s="61"/>
      <c r="E87" s="62"/>
      <c r="F87" s="32">
        <f>SUM(F35,F40,F64,F71,F78,F81)</f>
        <v>9398485</v>
      </c>
      <c r="G87" s="32">
        <f>SUM(G35,G40,G64,G71,G78,G81)</f>
        <v>268569</v>
      </c>
      <c r="H87" s="32">
        <f>SUM(H35,H40,H64,H71,H78,H81)</f>
        <v>9667054</v>
      </c>
      <c r="I87"/>
    </row>
    <row r="88" spans="1:11" s="12" customFormat="1" x14ac:dyDescent="0.25">
      <c r="A88"/>
      <c r="B88" s="1"/>
      <c r="C88" s="1"/>
      <c r="D88" s="1"/>
      <c r="E88"/>
      <c r="F88" s="31"/>
      <c r="G88" s="31"/>
      <c r="H88" s="31"/>
      <c r="I88"/>
    </row>
    <row r="89" spans="1:11" s="12" customFormat="1" x14ac:dyDescent="0.25">
      <c r="A89"/>
      <c r="B89" s="1"/>
      <c r="C89" s="1"/>
      <c r="D89" s="1"/>
      <c r="E89"/>
      <c r="F89" s="31"/>
      <c r="G89" s="31"/>
      <c r="H89" s="31"/>
      <c r="I89"/>
    </row>
    <row r="90" spans="1:11" s="12" customFormat="1" ht="12.75" x14ac:dyDescent="0.2"/>
    <row r="91" spans="1:11" s="12" customFormat="1" ht="12.75" x14ac:dyDescent="0.2"/>
    <row r="92" spans="1:11" s="12" customFormat="1" hidden="1" x14ac:dyDescent="0.25">
      <c r="K92">
        <v>19872</v>
      </c>
    </row>
    <row r="93" spans="1:11" s="12" customFormat="1" ht="12.75" x14ac:dyDescent="0.2"/>
  </sheetData>
  <mergeCells count="14">
    <mergeCell ref="B18:B20"/>
    <mergeCell ref="B31:E31"/>
    <mergeCell ref="B7:B8"/>
    <mergeCell ref="B10:B11"/>
    <mergeCell ref="B36:B39"/>
    <mergeCell ref="C37:C39"/>
    <mergeCell ref="B72:B74"/>
    <mergeCell ref="B82:B83"/>
    <mergeCell ref="B87:E87"/>
    <mergeCell ref="B41:B59"/>
    <mergeCell ref="C42:C46"/>
    <mergeCell ref="C56:C59"/>
    <mergeCell ref="B67:B70"/>
    <mergeCell ref="C68:C70"/>
  </mergeCells>
  <pageMargins left="0.31496062992125984" right="0.31496062992125984" top="0" bottom="0" header="0" footer="0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3"/>
  <sheetViews>
    <sheetView workbookViewId="0">
      <selection activeCell="G85" sqref="G85"/>
    </sheetView>
  </sheetViews>
  <sheetFormatPr defaultRowHeight="15" x14ac:dyDescent="0.25"/>
  <cols>
    <col min="1" max="1" width="3.85546875" customWidth="1"/>
    <col min="2" max="2" width="7.28515625" style="1" customWidth="1"/>
    <col min="3" max="3" width="9.140625" style="1"/>
    <col min="4" max="4" width="7.85546875" style="1" bestFit="1" customWidth="1"/>
    <col min="5" max="5" width="52.85546875" customWidth="1"/>
    <col min="6" max="6" width="24.42578125" style="1" customWidth="1"/>
    <col min="7" max="7" width="22.7109375" style="1" customWidth="1"/>
    <col min="8" max="8" width="24.85546875" style="1" customWidth="1"/>
  </cols>
  <sheetData>
    <row r="1" spans="1:11" ht="2.25" customHeight="1" x14ac:dyDescent="0.25"/>
    <row r="2" spans="1:11" x14ac:dyDescent="0.25">
      <c r="E2" t="s">
        <v>42</v>
      </c>
    </row>
    <row r="3" spans="1:11" x14ac:dyDescent="0.25">
      <c r="B3" s="52" t="s">
        <v>15</v>
      </c>
      <c r="C3" s="13"/>
    </row>
    <row r="4" spans="1:11" ht="4.5" customHeight="1" x14ac:dyDescent="0.25">
      <c r="D4" s="5"/>
      <c r="E4" s="6"/>
      <c r="F4" s="5"/>
      <c r="G4" s="5"/>
      <c r="H4" s="5"/>
    </row>
    <row r="5" spans="1:11" x14ac:dyDescent="0.25">
      <c r="A5" s="1"/>
      <c r="B5" s="7" t="s">
        <v>0</v>
      </c>
      <c r="C5" s="7" t="s">
        <v>1</v>
      </c>
      <c r="D5" s="8" t="s">
        <v>2</v>
      </c>
      <c r="E5" s="8" t="s">
        <v>3</v>
      </c>
      <c r="F5" s="8" t="s">
        <v>7</v>
      </c>
      <c r="G5" s="8" t="s">
        <v>8</v>
      </c>
      <c r="H5" s="8" t="s">
        <v>9</v>
      </c>
    </row>
    <row r="6" spans="1:11" s="20" customFormat="1" x14ac:dyDescent="0.25">
      <c r="B6" s="21">
        <v>750</v>
      </c>
      <c r="C6" s="21"/>
      <c r="D6" s="21"/>
      <c r="E6" s="22" t="s">
        <v>5</v>
      </c>
      <c r="F6" s="26">
        <f>F7</f>
        <v>14563</v>
      </c>
      <c r="G6" s="26">
        <f t="shared" ref="G6:H7" si="0">G7</f>
        <v>0</v>
      </c>
      <c r="H6" s="26">
        <f t="shared" si="0"/>
        <v>14563</v>
      </c>
    </row>
    <row r="7" spans="1:11" x14ac:dyDescent="0.25">
      <c r="B7" s="63"/>
      <c r="C7" s="7">
        <v>75095</v>
      </c>
      <c r="D7" s="7"/>
      <c r="E7" s="9" t="s">
        <v>6</v>
      </c>
      <c r="F7" s="27">
        <f>F8</f>
        <v>14563</v>
      </c>
      <c r="G7" s="27">
        <f t="shared" si="0"/>
        <v>0</v>
      </c>
      <c r="H7" s="27">
        <f t="shared" si="0"/>
        <v>14563</v>
      </c>
    </row>
    <row r="8" spans="1:11" ht="33" x14ac:dyDescent="0.25">
      <c r="B8" s="66"/>
      <c r="C8" s="19"/>
      <c r="D8" s="7">
        <v>2100</v>
      </c>
      <c r="E8" s="39" t="s">
        <v>13</v>
      </c>
      <c r="F8" s="27">
        <v>14563</v>
      </c>
      <c r="G8" s="27"/>
      <c r="H8" s="27">
        <f>F8+G8</f>
        <v>14563</v>
      </c>
    </row>
    <row r="9" spans="1:11" s="20" customFormat="1" x14ac:dyDescent="0.25">
      <c r="B9" s="21">
        <v>758</v>
      </c>
      <c r="C9" s="21"/>
      <c r="D9" s="21"/>
      <c r="E9" s="22" t="s">
        <v>10</v>
      </c>
      <c r="F9" s="26">
        <f>F10</f>
        <v>1456023</v>
      </c>
      <c r="G9" s="26">
        <f t="shared" ref="G9:H10" si="1">G10</f>
        <v>0</v>
      </c>
      <c r="H9" s="26">
        <f t="shared" si="1"/>
        <v>1456023</v>
      </c>
      <c r="K9" s="56"/>
    </row>
    <row r="10" spans="1:11" x14ac:dyDescent="0.25">
      <c r="B10" s="63"/>
      <c r="C10" s="7">
        <v>75814</v>
      </c>
      <c r="D10" s="7"/>
      <c r="E10" s="9" t="s">
        <v>11</v>
      </c>
      <c r="F10" s="27">
        <f>F11</f>
        <v>1456023</v>
      </c>
      <c r="G10" s="27">
        <f>G11</f>
        <v>0</v>
      </c>
      <c r="H10" s="27">
        <f t="shared" si="1"/>
        <v>1456023</v>
      </c>
    </row>
    <row r="11" spans="1:11" ht="33" x14ac:dyDescent="0.25">
      <c r="B11" s="67"/>
      <c r="C11" s="7"/>
      <c r="D11" s="7">
        <v>2100</v>
      </c>
      <c r="E11" s="39" t="s">
        <v>13</v>
      </c>
      <c r="F11" s="27">
        <v>1456023</v>
      </c>
      <c r="G11" s="27"/>
      <c r="H11" s="27">
        <f>F11+G11</f>
        <v>1456023</v>
      </c>
    </row>
    <row r="12" spans="1:11" hidden="1" x14ac:dyDescent="0.25">
      <c r="B12" s="21">
        <v>801</v>
      </c>
      <c r="C12" s="21"/>
      <c r="D12" s="21"/>
      <c r="E12" s="22" t="s">
        <v>21</v>
      </c>
      <c r="F12" s="26">
        <f>SUM(F13)</f>
        <v>0</v>
      </c>
      <c r="G12" s="26">
        <f t="shared" ref="G12:H13" si="2">SUM(G13)</f>
        <v>0</v>
      </c>
      <c r="H12" s="26">
        <f t="shared" si="2"/>
        <v>0</v>
      </c>
    </row>
    <row r="13" spans="1:11" ht="33.75" hidden="1" customHeight="1" x14ac:dyDescent="0.25">
      <c r="B13" s="8"/>
      <c r="C13" s="7">
        <v>80153</v>
      </c>
      <c r="D13" s="7"/>
      <c r="E13" s="40" t="s">
        <v>40</v>
      </c>
      <c r="F13" s="27">
        <f>SUM(F14)</f>
        <v>0</v>
      </c>
      <c r="G13" s="27">
        <f t="shared" si="2"/>
        <v>0</v>
      </c>
      <c r="H13" s="27">
        <f t="shared" si="2"/>
        <v>0</v>
      </c>
    </row>
    <row r="14" spans="1:11" ht="27" hidden="1" customHeight="1" x14ac:dyDescent="0.25">
      <c r="B14" s="8"/>
      <c r="C14" s="7"/>
      <c r="D14" s="7">
        <v>2100</v>
      </c>
      <c r="E14" s="39" t="s">
        <v>13</v>
      </c>
      <c r="F14" s="27"/>
      <c r="G14" s="27"/>
      <c r="H14" s="27">
        <f>F14+G14</f>
        <v>0</v>
      </c>
    </row>
    <row r="15" spans="1:11" s="20" customFormat="1" x14ac:dyDescent="0.25">
      <c r="B15" s="21">
        <v>852</v>
      </c>
      <c r="C15" s="21"/>
      <c r="D15" s="21"/>
      <c r="E15" s="22" t="s">
        <v>12</v>
      </c>
      <c r="F15" s="26">
        <f>SUM(F16,F18)</f>
        <v>4422</v>
      </c>
      <c r="G15" s="26">
        <f t="shared" ref="G15:H15" si="3">SUM(G16,G18)</f>
        <v>0</v>
      </c>
      <c r="H15" s="26">
        <f t="shared" si="3"/>
        <v>4422</v>
      </c>
    </row>
    <row r="16" spans="1:11" s="20" customFormat="1" ht="24.75" customHeight="1" x14ac:dyDescent="0.25">
      <c r="B16" s="35"/>
      <c r="C16" s="7">
        <v>85214</v>
      </c>
      <c r="D16" s="21"/>
      <c r="E16" s="40" t="s">
        <v>33</v>
      </c>
      <c r="F16" s="27">
        <f>SUM(F17)</f>
        <v>422</v>
      </c>
      <c r="G16" s="27">
        <f t="shared" ref="G16:H16" si="4">SUM(G17)</f>
        <v>0</v>
      </c>
      <c r="H16" s="27">
        <f t="shared" si="4"/>
        <v>422</v>
      </c>
    </row>
    <row r="17" spans="2:8" s="20" customFormat="1" ht="33" x14ac:dyDescent="0.25">
      <c r="B17" s="37"/>
      <c r="C17" s="36"/>
      <c r="D17" s="7">
        <v>2100</v>
      </c>
      <c r="E17" s="39" t="s">
        <v>13</v>
      </c>
      <c r="F17" s="27">
        <v>422</v>
      </c>
      <c r="G17" s="27"/>
      <c r="H17" s="27">
        <f>F17+G17</f>
        <v>422</v>
      </c>
    </row>
    <row r="18" spans="2:8" x14ac:dyDescent="0.25">
      <c r="B18" s="66"/>
      <c r="C18" s="7">
        <v>85295</v>
      </c>
      <c r="D18" s="7"/>
      <c r="E18" s="41" t="s">
        <v>6</v>
      </c>
      <c r="F18" s="27">
        <f t="shared" ref="F18" si="5">SUM(F19:F20)</f>
        <v>4000</v>
      </c>
      <c r="G18" s="27">
        <f>SUM(G19:G20)</f>
        <v>0</v>
      </c>
      <c r="H18" s="27">
        <f>SUM(H19:H20)</f>
        <v>4000</v>
      </c>
    </row>
    <row r="19" spans="2:8" hidden="1" x14ac:dyDescent="0.25">
      <c r="B19" s="68"/>
      <c r="C19" s="34"/>
      <c r="D19" s="48" t="s">
        <v>34</v>
      </c>
      <c r="E19" s="41" t="s">
        <v>35</v>
      </c>
      <c r="F19" s="27">
        <v>0</v>
      </c>
      <c r="G19" s="27"/>
      <c r="H19" s="27">
        <f>F19+G19</f>
        <v>0</v>
      </c>
    </row>
    <row r="20" spans="2:8" ht="33" x14ac:dyDescent="0.25">
      <c r="B20" s="70"/>
      <c r="C20" s="8"/>
      <c r="D20" s="38">
        <v>2100</v>
      </c>
      <c r="E20" s="39" t="s">
        <v>13</v>
      </c>
      <c r="F20" s="27">
        <v>4000</v>
      </c>
      <c r="G20" s="55"/>
      <c r="H20" s="27">
        <f>F20+G20</f>
        <v>4000</v>
      </c>
    </row>
    <row r="21" spans="2:8" x14ac:dyDescent="0.25">
      <c r="B21" s="21">
        <v>853</v>
      </c>
      <c r="C21" s="47"/>
      <c r="D21" s="21"/>
      <c r="E21" s="22" t="s">
        <v>29</v>
      </c>
      <c r="F21" s="26">
        <f>F22</f>
        <v>9295534</v>
      </c>
      <c r="G21" s="26">
        <f t="shared" ref="G21:H26" si="6">G22</f>
        <v>0</v>
      </c>
      <c r="H21" s="26">
        <f t="shared" si="6"/>
        <v>9295534</v>
      </c>
    </row>
    <row r="22" spans="2:8" ht="12.75" customHeight="1" x14ac:dyDescent="0.25">
      <c r="B22" s="19"/>
      <c r="C22" s="7">
        <v>85395</v>
      </c>
      <c r="D22" s="7"/>
      <c r="E22" s="41" t="s">
        <v>6</v>
      </c>
      <c r="F22" s="27">
        <f>F23+F24</f>
        <v>9295534</v>
      </c>
      <c r="G22" s="27">
        <f>G23+G24</f>
        <v>0</v>
      </c>
      <c r="H22" s="27">
        <f t="shared" ref="H22" si="7">H23+H24</f>
        <v>9295534</v>
      </c>
    </row>
    <row r="23" spans="2:8" ht="14.25" customHeight="1" x14ac:dyDescent="0.25">
      <c r="B23" s="34"/>
      <c r="C23" s="38"/>
      <c r="D23" s="48" t="s">
        <v>34</v>
      </c>
      <c r="E23" s="41" t="s">
        <v>35</v>
      </c>
      <c r="F23" s="27">
        <v>3075103</v>
      </c>
      <c r="G23" s="27"/>
      <c r="H23" s="27">
        <f>F23+G23</f>
        <v>3075103</v>
      </c>
    </row>
    <row r="24" spans="2:8" s="12" customFormat="1" ht="24" customHeight="1" x14ac:dyDescent="0.2">
      <c r="B24" s="8"/>
      <c r="C24" s="7"/>
      <c r="D24" s="7">
        <v>2100</v>
      </c>
      <c r="E24" s="39" t="s">
        <v>13</v>
      </c>
      <c r="F24" s="27">
        <v>6220431</v>
      </c>
      <c r="G24" s="27"/>
      <c r="H24" s="27">
        <f>F24+G24</f>
        <v>6220431</v>
      </c>
    </row>
    <row r="25" spans="2:8" s="12" customFormat="1" ht="12.75" x14ac:dyDescent="0.2">
      <c r="B25" s="21">
        <v>854</v>
      </c>
      <c r="C25" s="47"/>
      <c r="D25" s="21"/>
      <c r="E25" s="22" t="s">
        <v>36</v>
      </c>
      <c r="F25" s="26">
        <f>F26</f>
        <v>8730</v>
      </c>
      <c r="G25" s="26">
        <f t="shared" si="6"/>
        <v>0</v>
      </c>
      <c r="H25" s="26">
        <f t="shared" si="6"/>
        <v>8730</v>
      </c>
    </row>
    <row r="26" spans="2:8" s="12" customFormat="1" ht="12.75" x14ac:dyDescent="0.2">
      <c r="B26" s="7"/>
      <c r="C26" s="7">
        <v>85415</v>
      </c>
      <c r="D26" s="7"/>
      <c r="E26" s="41" t="s">
        <v>37</v>
      </c>
      <c r="F26" s="27">
        <f>F27</f>
        <v>8730</v>
      </c>
      <c r="G26" s="27">
        <f t="shared" si="6"/>
        <v>0</v>
      </c>
      <c r="H26" s="27">
        <f t="shared" si="6"/>
        <v>8730</v>
      </c>
    </row>
    <row r="27" spans="2:8" s="12" customFormat="1" ht="24" customHeight="1" x14ac:dyDescent="0.2">
      <c r="B27" s="7"/>
      <c r="C27" s="7"/>
      <c r="D27" s="7">
        <v>2100</v>
      </c>
      <c r="E27" s="39" t="s">
        <v>13</v>
      </c>
      <c r="F27" s="27">
        <v>8730</v>
      </c>
      <c r="G27" s="27"/>
      <c r="H27" s="27">
        <f>F27+G27</f>
        <v>8730</v>
      </c>
    </row>
    <row r="28" spans="2:8" s="12" customFormat="1" ht="12.75" x14ac:dyDescent="0.2">
      <c r="B28" s="21">
        <v>855</v>
      </c>
      <c r="C28" s="21"/>
      <c r="D28" s="21"/>
      <c r="E28" s="22" t="s">
        <v>31</v>
      </c>
      <c r="F28" s="26">
        <f>F29</f>
        <v>134882</v>
      </c>
      <c r="G28" s="26">
        <f t="shared" ref="G28:H29" si="8">G29</f>
        <v>21610</v>
      </c>
      <c r="H28" s="26">
        <f t="shared" si="8"/>
        <v>156492</v>
      </c>
    </row>
    <row r="29" spans="2:8" s="12" customFormat="1" ht="12.75" x14ac:dyDescent="0.2">
      <c r="B29" s="7"/>
      <c r="C29" s="7">
        <v>85595</v>
      </c>
      <c r="D29" s="7"/>
      <c r="E29" s="41" t="s">
        <v>6</v>
      </c>
      <c r="F29" s="27">
        <f>F30</f>
        <v>134882</v>
      </c>
      <c r="G29" s="27">
        <f t="shared" si="8"/>
        <v>21610</v>
      </c>
      <c r="H29" s="27">
        <f t="shared" si="8"/>
        <v>156492</v>
      </c>
    </row>
    <row r="30" spans="2:8" s="12" customFormat="1" ht="27" customHeight="1" x14ac:dyDescent="0.2">
      <c r="B30" s="7"/>
      <c r="C30" s="7"/>
      <c r="D30" s="7">
        <v>2100</v>
      </c>
      <c r="E30" s="39" t="s">
        <v>13</v>
      </c>
      <c r="F30" s="27">
        <v>134882</v>
      </c>
      <c r="G30" s="55">
        <v>21610</v>
      </c>
      <c r="H30" s="27">
        <f>F30+G30</f>
        <v>156492</v>
      </c>
    </row>
    <row r="31" spans="2:8" s="33" customFormat="1" x14ac:dyDescent="0.2">
      <c r="B31" s="71" t="s">
        <v>14</v>
      </c>
      <c r="C31" s="72"/>
      <c r="D31" s="72"/>
      <c r="E31" s="73"/>
      <c r="F31" s="32">
        <f>SUM(F6,F9,F12,F15,F21,F25,F28)</f>
        <v>10914154</v>
      </c>
      <c r="G31" s="32">
        <f>SUM(G6,G9,G12,G15,G21,G25,G28)</f>
        <v>21610</v>
      </c>
      <c r="H31" s="32">
        <f>SUM(H6,H9,H12,H15,H21,H25,H28)</f>
        <v>10935764</v>
      </c>
    </row>
    <row r="32" spans="2:8" s="33" customFormat="1" x14ac:dyDescent="0.2">
      <c r="B32" s="50"/>
      <c r="F32" s="51"/>
      <c r="G32" s="51"/>
      <c r="H32" s="51"/>
    </row>
    <row r="33" spans="1:9" x14ac:dyDescent="0.25">
      <c r="B33" s="18" t="s">
        <v>16</v>
      </c>
      <c r="F33" s="31"/>
      <c r="G33" s="31"/>
      <c r="H33" s="31"/>
    </row>
    <row r="34" spans="1:9" x14ac:dyDescent="0.25">
      <c r="A34" s="1"/>
      <c r="B34" s="7" t="s">
        <v>0</v>
      </c>
      <c r="C34" s="7" t="s">
        <v>1</v>
      </c>
      <c r="D34" s="59" t="s">
        <v>2</v>
      </c>
      <c r="E34" s="7" t="s">
        <v>3</v>
      </c>
      <c r="F34" s="7" t="s">
        <v>7</v>
      </c>
      <c r="G34" s="7" t="s">
        <v>8</v>
      </c>
      <c r="H34" s="7" t="s">
        <v>9</v>
      </c>
    </row>
    <row r="35" spans="1:9" x14ac:dyDescent="0.25">
      <c r="B35" s="21">
        <v>750</v>
      </c>
      <c r="C35" s="21"/>
      <c r="D35" s="21"/>
      <c r="E35" s="22" t="s">
        <v>5</v>
      </c>
      <c r="F35" s="26">
        <f>SUM(F36)</f>
        <v>14563</v>
      </c>
      <c r="G35" s="26">
        <f>SUM(G36)</f>
        <v>0</v>
      </c>
      <c r="H35" s="26">
        <f>SUM(H36)</f>
        <v>14563</v>
      </c>
    </row>
    <row r="36" spans="1:9" x14ac:dyDescent="0.25">
      <c r="B36" s="63"/>
      <c r="C36" s="7">
        <v>75095</v>
      </c>
      <c r="D36" s="7"/>
      <c r="E36" s="41" t="s">
        <v>6</v>
      </c>
      <c r="F36" s="27">
        <f>SUM(F37:F39)</f>
        <v>14563</v>
      </c>
      <c r="G36" s="27">
        <f>SUM(G37:G39)</f>
        <v>0</v>
      </c>
      <c r="H36" s="27">
        <f>SUM(H37:H39)</f>
        <v>14563</v>
      </c>
    </row>
    <row r="37" spans="1:9" ht="24.75" hidden="1" customHeight="1" x14ac:dyDescent="0.25">
      <c r="B37" s="66"/>
      <c r="C37" s="63"/>
      <c r="D37" s="7">
        <v>4350</v>
      </c>
      <c r="E37" s="42" t="s">
        <v>19</v>
      </c>
      <c r="F37" s="27"/>
      <c r="G37" s="27"/>
      <c r="H37" s="27">
        <f>F37+G37</f>
        <v>0</v>
      </c>
    </row>
    <row r="38" spans="1:9" x14ac:dyDescent="0.25">
      <c r="B38" s="66"/>
      <c r="C38" s="66"/>
      <c r="D38" s="7">
        <v>4370</v>
      </c>
      <c r="E38" s="43" t="s">
        <v>28</v>
      </c>
      <c r="F38" s="27">
        <v>5520</v>
      </c>
      <c r="G38" s="27"/>
      <c r="H38" s="27">
        <f>F38+G38</f>
        <v>5520</v>
      </c>
    </row>
    <row r="39" spans="1:9" ht="22.5" x14ac:dyDescent="0.25">
      <c r="B39" s="64"/>
      <c r="C39" s="64"/>
      <c r="D39" s="7">
        <v>4740</v>
      </c>
      <c r="E39" s="40" t="s">
        <v>17</v>
      </c>
      <c r="F39" s="27">
        <v>9043</v>
      </c>
      <c r="G39" s="27"/>
      <c r="H39" s="27">
        <f>F39+G39</f>
        <v>9043</v>
      </c>
    </row>
    <row r="40" spans="1:9" x14ac:dyDescent="0.25">
      <c r="B40" s="21">
        <v>801</v>
      </c>
      <c r="C40" s="21"/>
      <c r="D40" s="21"/>
      <c r="E40" s="22" t="s">
        <v>21</v>
      </c>
      <c r="F40" s="26">
        <f>SUM(F41,F49,F55,F61)</f>
        <v>1456023</v>
      </c>
      <c r="G40" s="26">
        <f t="shared" ref="G40:H40" si="9">SUM(G41,G49,G55,G61)</f>
        <v>0</v>
      </c>
      <c r="H40" s="26">
        <f t="shared" si="9"/>
        <v>1456023</v>
      </c>
    </row>
    <row r="41" spans="1:9" x14ac:dyDescent="0.25">
      <c r="B41" s="63"/>
      <c r="C41" s="7">
        <v>80101</v>
      </c>
      <c r="D41" s="7"/>
      <c r="E41" s="44" t="s">
        <v>20</v>
      </c>
      <c r="F41" s="27">
        <f>SUM(F42:F48)</f>
        <v>1292347</v>
      </c>
      <c r="G41" s="27">
        <f>SUM(G42:G48)</f>
        <v>0</v>
      </c>
      <c r="H41" s="27">
        <f>SUM(H42:H48)</f>
        <v>1292347</v>
      </c>
    </row>
    <row r="42" spans="1:9" s="1" customFormat="1" ht="36" customHeight="1" x14ac:dyDescent="0.25">
      <c r="A42"/>
      <c r="B42" s="66"/>
      <c r="C42" s="63"/>
      <c r="D42" s="7">
        <v>2070</v>
      </c>
      <c r="E42" s="42" t="s">
        <v>23</v>
      </c>
      <c r="F42" s="27">
        <v>578973</v>
      </c>
      <c r="G42" s="27"/>
      <c r="H42" s="27">
        <f t="shared" ref="H42:H48" si="10">F42+G42</f>
        <v>578973</v>
      </c>
      <c r="I42"/>
    </row>
    <row r="43" spans="1:9" s="1" customFormat="1" ht="22.5" x14ac:dyDescent="0.25">
      <c r="A43"/>
      <c r="B43" s="66"/>
      <c r="C43" s="66"/>
      <c r="D43" s="7">
        <v>4350</v>
      </c>
      <c r="E43" s="42" t="s">
        <v>19</v>
      </c>
      <c r="F43" s="27">
        <v>8200</v>
      </c>
      <c r="G43" s="27"/>
      <c r="H43" s="27">
        <f t="shared" si="10"/>
        <v>8200</v>
      </c>
      <c r="I43"/>
    </row>
    <row r="44" spans="1:9" s="1" customFormat="1" x14ac:dyDescent="0.25">
      <c r="A44"/>
      <c r="B44" s="66"/>
      <c r="C44" s="66"/>
      <c r="D44" s="7">
        <v>4370</v>
      </c>
      <c r="E44" s="43" t="s">
        <v>28</v>
      </c>
      <c r="F44" s="27">
        <v>23000</v>
      </c>
      <c r="G44" s="27"/>
      <c r="H44" s="27">
        <f t="shared" si="10"/>
        <v>23000</v>
      </c>
      <c r="I44"/>
    </row>
    <row r="45" spans="1:9" s="1" customFormat="1" ht="22.5" x14ac:dyDescent="0.25">
      <c r="A45"/>
      <c r="B45" s="66"/>
      <c r="C45" s="66"/>
      <c r="D45" s="7">
        <v>4740</v>
      </c>
      <c r="E45" s="42" t="s">
        <v>17</v>
      </c>
      <c r="F45" s="27">
        <v>105025</v>
      </c>
      <c r="G45" s="27"/>
      <c r="H45" s="27">
        <f t="shared" si="10"/>
        <v>105025</v>
      </c>
      <c r="I45"/>
    </row>
    <row r="46" spans="1:9" ht="22.5" x14ac:dyDescent="0.25">
      <c r="B46" s="66"/>
      <c r="C46" s="65"/>
      <c r="D46" s="7">
        <v>4750</v>
      </c>
      <c r="E46" s="42" t="s">
        <v>22</v>
      </c>
      <c r="F46" s="27">
        <v>461743</v>
      </c>
      <c r="G46" s="58"/>
      <c r="H46" s="27">
        <f t="shared" si="10"/>
        <v>461743</v>
      </c>
    </row>
    <row r="47" spans="1:9" ht="22.5" x14ac:dyDescent="0.25">
      <c r="B47" s="66"/>
      <c r="C47" s="25"/>
      <c r="D47" s="7">
        <v>4850</v>
      </c>
      <c r="E47" s="42" t="s">
        <v>38</v>
      </c>
      <c r="F47" s="27">
        <v>108705</v>
      </c>
      <c r="G47" s="27"/>
      <c r="H47" s="27">
        <f t="shared" si="10"/>
        <v>108705</v>
      </c>
    </row>
    <row r="48" spans="1:9" ht="22.5" x14ac:dyDescent="0.25">
      <c r="B48" s="66"/>
      <c r="C48" s="25"/>
      <c r="D48" s="7">
        <v>4860</v>
      </c>
      <c r="E48" s="42" t="s">
        <v>39</v>
      </c>
      <c r="F48" s="27">
        <v>6701</v>
      </c>
      <c r="G48" s="27"/>
      <c r="H48" s="27">
        <f t="shared" si="10"/>
        <v>6701</v>
      </c>
    </row>
    <row r="49" spans="2:8" x14ac:dyDescent="0.25">
      <c r="B49" s="66"/>
      <c r="C49" s="7">
        <v>80103</v>
      </c>
      <c r="D49" s="7"/>
      <c r="E49" s="44" t="s">
        <v>24</v>
      </c>
      <c r="F49" s="27">
        <f>SUM(F50:F54)</f>
        <v>106100</v>
      </c>
      <c r="G49" s="27">
        <f>SUM(G50:G54)</f>
        <v>0</v>
      </c>
      <c r="H49" s="27">
        <f>SUM(H50:H54)</f>
        <v>106100</v>
      </c>
    </row>
    <row r="50" spans="2:8" ht="22.5" x14ac:dyDescent="0.25">
      <c r="B50" s="66"/>
      <c r="C50" s="7"/>
      <c r="D50" s="7">
        <v>4350</v>
      </c>
      <c r="E50" s="42" t="s">
        <v>19</v>
      </c>
      <c r="F50" s="27">
        <v>1000</v>
      </c>
      <c r="G50" s="27"/>
      <c r="H50" s="27">
        <f>F50+G50</f>
        <v>1000</v>
      </c>
    </row>
    <row r="51" spans="2:8" x14ac:dyDescent="0.25">
      <c r="B51" s="66"/>
      <c r="C51" s="7"/>
      <c r="D51" s="7">
        <v>4370</v>
      </c>
      <c r="E51" s="43" t="s">
        <v>28</v>
      </c>
      <c r="F51" s="27">
        <v>3767</v>
      </c>
      <c r="G51" s="27"/>
      <c r="H51" s="27">
        <f>F51+G51</f>
        <v>3767</v>
      </c>
    </row>
    <row r="52" spans="2:8" ht="22.5" x14ac:dyDescent="0.25">
      <c r="B52" s="66"/>
      <c r="C52" s="7"/>
      <c r="D52" s="7">
        <v>4740</v>
      </c>
      <c r="E52" s="42" t="s">
        <v>17</v>
      </c>
      <c r="F52" s="27">
        <v>6650</v>
      </c>
      <c r="G52" s="27"/>
      <c r="H52" s="27">
        <f>F52+G52</f>
        <v>6650</v>
      </c>
    </row>
    <row r="53" spans="2:8" ht="22.5" x14ac:dyDescent="0.25">
      <c r="B53" s="66"/>
      <c r="C53" s="7"/>
      <c r="D53" s="7">
        <v>4750</v>
      </c>
      <c r="E53" s="42" t="s">
        <v>22</v>
      </c>
      <c r="F53" s="27">
        <v>81296</v>
      </c>
      <c r="G53" s="27"/>
      <c r="H53" s="27">
        <f>F53+G53</f>
        <v>81296</v>
      </c>
    </row>
    <row r="54" spans="2:8" ht="22.5" x14ac:dyDescent="0.25">
      <c r="B54" s="66"/>
      <c r="C54" s="7"/>
      <c r="D54" s="7">
        <v>4850</v>
      </c>
      <c r="E54" s="42" t="s">
        <v>38</v>
      </c>
      <c r="F54" s="27">
        <v>13387</v>
      </c>
      <c r="G54" s="27"/>
      <c r="H54" s="27">
        <f>F54+G54</f>
        <v>13387</v>
      </c>
    </row>
    <row r="55" spans="2:8" x14ac:dyDescent="0.25">
      <c r="B55" s="66"/>
      <c r="C55" s="7">
        <v>80104</v>
      </c>
      <c r="D55" s="7"/>
      <c r="E55" s="44" t="s">
        <v>25</v>
      </c>
      <c r="F55" s="27">
        <f>SUM(F56:F60)</f>
        <v>57576</v>
      </c>
      <c r="G55" s="27">
        <f>SUM(G56:G60)</f>
        <v>0</v>
      </c>
      <c r="H55" s="27">
        <f>SUM(H56:H60)</f>
        <v>57576</v>
      </c>
    </row>
    <row r="56" spans="2:8" ht="35.25" hidden="1" customHeight="1" x14ac:dyDescent="0.25">
      <c r="B56" s="66"/>
      <c r="C56" s="63"/>
      <c r="D56" s="7">
        <v>2340</v>
      </c>
      <c r="E56" s="42" t="s">
        <v>26</v>
      </c>
      <c r="F56" s="27"/>
      <c r="G56" s="27">
        <v>0</v>
      </c>
      <c r="H56" s="27">
        <f>F56+G56</f>
        <v>0</v>
      </c>
    </row>
    <row r="57" spans="2:8" ht="22.5" hidden="1" x14ac:dyDescent="0.25">
      <c r="B57" s="66"/>
      <c r="C57" s="66"/>
      <c r="D57" s="7">
        <v>4350</v>
      </c>
      <c r="E57" s="42" t="s">
        <v>19</v>
      </c>
      <c r="F57" s="27">
        <v>0</v>
      </c>
      <c r="G57" s="27"/>
      <c r="H57" s="27">
        <f>F57+G57</f>
        <v>0</v>
      </c>
    </row>
    <row r="58" spans="2:8" ht="22.5" x14ac:dyDescent="0.25">
      <c r="B58" s="66"/>
      <c r="C58" s="66"/>
      <c r="D58" s="7">
        <v>4740</v>
      </c>
      <c r="E58" s="42" t="s">
        <v>17</v>
      </c>
      <c r="F58" s="27">
        <v>57576</v>
      </c>
      <c r="G58" s="27"/>
      <c r="H58" s="27">
        <f>F58+G58</f>
        <v>57576</v>
      </c>
    </row>
    <row r="59" spans="2:8" ht="25.5" hidden="1" customHeight="1" x14ac:dyDescent="0.25">
      <c r="B59" s="66"/>
      <c r="C59" s="65"/>
      <c r="D59" s="7">
        <v>4750</v>
      </c>
      <c r="E59" s="42" t="s">
        <v>22</v>
      </c>
      <c r="F59" s="27"/>
      <c r="G59" s="27"/>
      <c r="H59" s="27">
        <f>F59+G59</f>
        <v>0</v>
      </c>
    </row>
    <row r="60" spans="2:8" ht="25.5" hidden="1" customHeight="1" x14ac:dyDescent="0.25">
      <c r="B60" s="34"/>
      <c r="C60" s="25"/>
      <c r="D60" s="7">
        <v>4850</v>
      </c>
      <c r="E60" s="42" t="s">
        <v>38</v>
      </c>
      <c r="F60" s="27"/>
      <c r="G60" s="27"/>
      <c r="H60" s="27">
        <f>F60+G60</f>
        <v>0</v>
      </c>
    </row>
    <row r="61" spans="2:8" ht="35.25" hidden="1" customHeight="1" x14ac:dyDescent="0.25">
      <c r="B61" s="34"/>
      <c r="C61" s="7">
        <v>80153</v>
      </c>
      <c r="D61" s="7"/>
      <c r="E61" s="40" t="s">
        <v>40</v>
      </c>
      <c r="F61" s="27">
        <f>SUM(F62:F63)</f>
        <v>0</v>
      </c>
      <c r="G61" s="27">
        <f t="shared" ref="G61:H61" si="11">SUM(G62:G63)</f>
        <v>0</v>
      </c>
      <c r="H61" s="27">
        <f t="shared" si="11"/>
        <v>0</v>
      </c>
    </row>
    <row r="62" spans="2:8" ht="33" hidden="1" x14ac:dyDescent="0.25">
      <c r="B62" s="34"/>
      <c r="C62" s="25"/>
      <c r="D62" s="7">
        <v>2070</v>
      </c>
      <c r="E62" s="45" t="s">
        <v>23</v>
      </c>
      <c r="F62" s="27"/>
      <c r="G62" s="27"/>
      <c r="H62" s="27">
        <f>F62+G62</f>
        <v>0</v>
      </c>
    </row>
    <row r="63" spans="2:8" ht="22.5" hidden="1" x14ac:dyDescent="0.25">
      <c r="B63" s="34"/>
      <c r="C63" s="25"/>
      <c r="D63" s="7">
        <v>4350</v>
      </c>
      <c r="E63" s="42" t="s">
        <v>19</v>
      </c>
      <c r="F63" s="27"/>
      <c r="G63" s="27"/>
      <c r="H63" s="27">
        <f>F63+G63</f>
        <v>0</v>
      </c>
    </row>
    <row r="64" spans="2:8" x14ac:dyDescent="0.25">
      <c r="B64" s="21">
        <v>852</v>
      </c>
      <c r="C64" s="21"/>
      <c r="D64" s="21"/>
      <c r="E64" s="22" t="s">
        <v>12</v>
      </c>
      <c r="F64" s="26">
        <f>SUM(F65,F67)</f>
        <v>4422</v>
      </c>
      <c r="G64" s="26">
        <f t="shared" ref="G64:H64" si="12">SUM(G65,G67)</f>
        <v>0</v>
      </c>
      <c r="H64" s="26">
        <f t="shared" si="12"/>
        <v>4422</v>
      </c>
    </row>
    <row r="65" spans="1:8" ht="22.5" x14ac:dyDescent="0.25">
      <c r="B65" s="19"/>
      <c r="C65" s="7">
        <v>85214</v>
      </c>
      <c r="D65" s="7"/>
      <c r="E65" s="40" t="s">
        <v>33</v>
      </c>
      <c r="F65" s="27">
        <f>SUM(F66)</f>
        <v>422</v>
      </c>
      <c r="G65" s="27">
        <f t="shared" ref="G65:H65" si="13">SUM(G66)</f>
        <v>0</v>
      </c>
      <c r="H65" s="27">
        <f t="shared" si="13"/>
        <v>422</v>
      </c>
    </row>
    <row r="66" spans="1:8" ht="22.5" x14ac:dyDescent="0.25">
      <c r="B66" s="34"/>
      <c r="C66" s="38"/>
      <c r="D66" s="7">
        <v>3290</v>
      </c>
      <c r="E66" s="42" t="s">
        <v>30</v>
      </c>
      <c r="F66" s="27">
        <v>422</v>
      </c>
      <c r="G66" s="27"/>
      <c r="H66" s="27">
        <f>F66+G66</f>
        <v>422</v>
      </c>
    </row>
    <row r="67" spans="1:8" x14ac:dyDescent="0.25">
      <c r="B67" s="66"/>
      <c r="C67" s="7">
        <v>85295</v>
      </c>
      <c r="D67" s="7"/>
      <c r="E67" s="41" t="s">
        <v>6</v>
      </c>
      <c r="F67" s="27">
        <f>SUM(F68:F70)</f>
        <v>4000</v>
      </c>
      <c r="G67" s="27">
        <f>SUM(G68:G70)</f>
        <v>0</v>
      </c>
      <c r="H67" s="27">
        <f>SUM(H68:H70)</f>
        <v>4000</v>
      </c>
    </row>
    <row r="68" spans="1:8" ht="22.5" hidden="1" x14ac:dyDescent="0.25">
      <c r="B68" s="66"/>
      <c r="C68" s="63"/>
      <c r="D68" s="7">
        <v>3280</v>
      </c>
      <c r="E68" s="42" t="s">
        <v>27</v>
      </c>
      <c r="F68" s="27">
        <v>0</v>
      </c>
      <c r="G68" s="27"/>
      <c r="H68" s="27">
        <f>F68+G68</f>
        <v>0</v>
      </c>
    </row>
    <row r="69" spans="1:8" ht="22.5" x14ac:dyDescent="0.25">
      <c r="B69" s="66"/>
      <c r="C69" s="66"/>
      <c r="D69" s="7">
        <v>3290</v>
      </c>
      <c r="E69" s="42" t="s">
        <v>30</v>
      </c>
      <c r="F69" s="27">
        <v>4000</v>
      </c>
      <c r="G69" s="55"/>
      <c r="H69" s="27">
        <f>F69+G69</f>
        <v>4000</v>
      </c>
    </row>
    <row r="70" spans="1:8" ht="15" hidden="1" customHeight="1" x14ac:dyDescent="0.25">
      <c r="B70" s="67"/>
      <c r="C70" s="67"/>
      <c r="D70" s="7">
        <v>4370</v>
      </c>
      <c r="E70" s="43" t="s">
        <v>28</v>
      </c>
      <c r="F70" s="27">
        <v>0</v>
      </c>
      <c r="G70" s="27"/>
      <c r="H70" s="27">
        <f>F70+G70</f>
        <v>0</v>
      </c>
    </row>
    <row r="71" spans="1:8" x14ac:dyDescent="0.25">
      <c r="A71" s="24"/>
      <c r="B71" s="21">
        <v>853</v>
      </c>
      <c r="C71" s="21"/>
      <c r="D71" s="21"/>
      <c r="E71" s="22" t="s">
        <v>29</v>
      </c>
      <c r="F71" s="26">
        <f>F72</f>
        <v>9295534</v>
      </c>
      <c r="G71" s="26">
        <f t="shared" ref="G71:H71" si="14">G72</f>
        <v>0</v>
      </c>
      <c r="H71" s="26">
        <f t="shared" si="14"/>
        <v>9295534</v>
      </c>
    </row>
    <row r="72" spans="1:8" x14ac:dyDescent="0.25">
      <c r="A72" s="12"/>
      <c r="B72" s="63"/>
      <c r="C72" s="7">
        <v>85395</v>
      </c>
      <c r="D72" s="7"/>
      <c r="E72" s="41" t="s">
        <v>6</v>
      </c>
      <c r="F72" s="27">
        <f>SUM(F73:F77)</f>
        <v>9295534</v>
      </c>
      <c r="G72" s="27">
        <f>SUM(G73:G77)</f>
        <v>0</v>
      </c>
      <c r="H72" s="27">
        <f>SUM(H73:H77)</f>
        <v>9295534</v>
      </c>
    </row>
    <row r="73" spans="1:8" ht="22.5" x14ac:dyDescent="0.25">
      <c r="A73" s="12"/>
      <c r="B73" s="68"/>
      <c r="C73" s="34"/>
      <c r="D73" s="7">
        <v>3280</v>
      </c>
      <c r="E73" s="42" t="s">
        <v>27</v>
      </c>
      <c r="F73" s="27">
        <v>9600</v>
      </c>
      <c r="G73" s="27"/>
      <c r="H73" s="27">
        <f>F73+G73</f>
        <v>9600</v>
      </c>
    </row>
    <row r="74" spans="1:8" ht="24.75" customHeight="1" x14ac:dyDescent="0.25">
      <c r="A74" s="12"/>
      <c r="B74" s="69"/>
      <c r="C74" s="34"/>
      <c r="D74" s="38">
        <v>3290</v>
      </c>
      <c r="E74" s="42" t="s">
        <v>30</v>
      </c>
      <c r="F74" s="27">
        <v>19200</v>
      </c>
      <c r="G74" s="55"/>
      <c r="H74" s="27">
        <f>F74+G74</f>
        <v>19200</v>
      </c>
    </row>
    <row r="75" spans="1:8" x14ac:dyDescent="0.25">
      <c r="A75" s="12"/>
      <c r="B75" s="49"/>
      <c r="C75" s="53"/>
      <c r="D75" s="7">
        <v>4370</v>
      </c>
      <c r="E75" s="43" t="s">
        <v>28</v>
      </c>
      <c r="F75" s="27">
        <v>9263950</v>
      </c>
      <c r="G75" s="27"/>
      <c r="H75" s="27">
        <f>F75+G75</f>
        <v>9263950</v>
      </c>
    </row>
    <row r="76" spans="1:8" ht="22.5" x14ac:dyDescent="0.25">
      <c r="A76" s="12"/>
      <c r="B76" s="8"/>
      <c r="C76" s="8"/>
      <c r="D76" s="7">
        <v>4740</v>
      </c>
      <c r="E76" s="42" t="s">
        <v>17</v>
      </c>
      <c r="F76" s="27">
        <v>384</v>
      </c>
      <c r="G76" s="27"/>
      <c r="H76" s="27">
        <f>F76+G76</f>
        <v>384</v>
      </c>
    </row>
    <row r="77" spans="1:8" ht="33.75" customHeight="1" x14ac:dyDescent="0.25">
      <c r="A77" s="12"/>
      <c r="B77" s="8"/>
      <c r="C77" s="8"/>
      <c r="D77" s="7">
        <v>4840</v>
      </c>
      <c r="E77" s="39" t="s">
        <v>41</v>
      </c>
      <c r="F77" s="27">
        <v>2400</v>
      </c>
      <c r="G77" s="27"/>
      <c r="H77" s="27">
        <f>F77+G77</f>
        <v>2400</v>
      </c>
    </row>
    <row r="78" spans="1:8" x14ac:dyDescent="0.25">
      <c r="A78" s="12"/>
      <c r="B78" s="21">
        <v>854</v>
      </c>
      <c r="C78" s="47"/>
      <c r="D78" s="21"/>
      <c r="E78" s="22" t="s">
        <v>36</v>
      </c>
      <c r="F78" s="26">
        <f>F79</f>
        <v>8730</v>
      </c>
      <c r="G78" s="26">
        <f t="shared" ref="G78:H79" si="15">G79</f>
        <v>0</v>
      </c>
      <c r="H78" s="26">
        <f t="shared" si="15"/>
        <v>8730</v>
      </c>
    </row>
    <row r="79" spans="1:8" x14ac:dyDescent="0.25">
      <c r="A79" s="12"/>
      <c r="B79" s="7"/>
      <c r="C79" s="7">
        <v>85415</v>
      </c>
      <c r="D79" s="7"/>
      <c r="E79" s="41" t="s">
        <v>37</v>
      </c>
      <c r="F79" s="27">
        <f>F80</f>
        <v>8730</v>
      </c>
      <c r="G79" s="27">
        <f t="shared" si="15"/>
        <v>0</v>
      </c>
      <c r="H79" s="27">
        <f t="shared" si="15"/>
        <v>8730</v>
      </c>
    </row>
    <row r="80" spans="1:8" ht="22.5" x14ac:dyDescent="0.25">
      <c r="A80" s="12"/>
      <c r="B80" s="7"/>
      <c r="C80" s="7"/>
      <c r="D80" s="7">
        <v>3290</v>
      </c>
      <c r="E80" s="45" t="s">
        <v>30</v>
      </c>
      <c r="F80" s="27">
        <v>8730</v>
      </c>
      <c r="G80" s="27"/>
      <c r="H80" s="27">
        <f>F80+G80</f>
        <v>8730</v>
      </c>
    </row>
    <row r="81" spans="1:13" x14ac:dyDescent="0.25">
      <c r="A81" s="12"/>
      <c r="B81" s="21">
        <v>855</v>
      </c>
      <c r="C81" s="21"/>
      <c r="D81" s="21"/>
      <c r="E81" s="22" t="s">
        <v>31</v>
      </c>
      <c r="F81" s="26">
        <f t="shared" ref="F81:H81" si="16">F82</f>
        <v>134882</v>
      </c>
      <c r="G81" s="26">
        <f t="shared" si="16"/>
        <v>21610</v>
      </c>
      <c r="H81" s="26">
        <f t="shared" si="16"/>
        <v>156492</v>
      </c>
    </row>
    <row r="82" spans="1:13" x14ac:dyDescent="0.25">
      <c r="A82" s="12"/>
      <c r="B82" s="63"/>
      <c r="C82" s="7">
        <v>85595</v>
      </c>
      <c r="D82" s="7"/>
      <c r="E82" s="41" t="s">
        <v>6</v>
      </c>
      <c r="F82" s="27">
        <f>SUM(F83:F86)</f>
        <v>134882</v>
      </c>
      <c r="G82" s="27">
        <f>SUM(G83:G86)</f>
        <v>21610</v>
      </c>
      <c r="H82" s="27">
        <f>SUM(H83:H86)</f>
        <v>156492</v>
      </c>
    </row>
    <row r="83" spans="1:13" ht="22.5" x14ac:dyDescent="0.25">
      <c r="A83" s="12"/>
      <c r="B83" s="64"/>
      <c r="C83" s="19"/>
      <c r="D83" s="7">
        <v>3290</v>
      </c>
      <c r="E83" s="42" t="s">
        <v>30</v>
      </c>
      <c r="F83" s="27">
        <v>131653</v>
      </c>
      <c r="G83" s="55">
        <v>21456</v>
      </c>
      <c r="H83" s="27">
        <f>F83+G83</f>
        <v>153109</v>
      </c>
    </row>
    <row r="84" spans="1:13" x14ac:dyDescent="0.25">
      <c r="A84" s="12"/>
      <c r="B84" s="54"/>
      <c r="C84" s="34"/>
      <c r="D84" s="38">
        <v>4370</v>
      </c>
      <c r="E84" s="43" t="s">
        <v>28</v>
      </c>
      <c r="F84" s="27">
        <v>745</v>
      </c>
      <c r="G84" s="27"/>
      <c r="H84" s="27">
        <f>F84+G84</f>
        <v>745</v>
      </c>
    </row>
    <row r="85" spans="1:13" s="24" customFormat="1" ht="22.5" x14ac:dyDescent="0.25">
      <c r="A85" s="12"/>
      <c r="B85" s="8"/>
      <c r="C85" s="8"/>
      <c r="D85" s="7">
        <v>4350</v>
      </c>
      <c r="E85" s="42" t="s">
        <v>19</v>
      </c>
      <c r="F85" s="27">
        <v>187</v>
      </c>
      <c r="G85" s="27"/>
      <c r="H85" s="27">
        <f>F85+G85</f>
        <v>187</v>
      </c>
      <c r="I85"/>
    </row>
    <row r="86" spans="1:13" s="12" customFormat="1" ht="22.5" x14ac:dyDescent="0.25">
      <c r="B86" s="7"/>
      <c r="C86" s="7"/>
      <c r="D86" s="7">
        <v>4740</v>
      </c>
      <c r="E86" s="42" t="s">
        <v>17</v>
      </c>
      <c r="F86" s="27">
        <v>2297</v>
      </c>
      <c r="G86" s="27">
        <v>154</v>
      </c>
      <c r="H86" s="27">
        <f>F86+G86</f>
        <v>2451</v>
      </c>
      <c r="I86"/>
    </row>
    <row r="87" spans="1:13" s="12" customFormat="1" ht="18" x14ac:dyDescent="0.25">
      <c r="A87"/>
      <c r="B87" s="60" t="s">
        <v>14</v>
      </c>
      <c r="C87" s="61"/>
      <c r="D87" s="61"/>
      <c r="E87" s="62"/>
      <c r="F87" s="32">
        <f t="shared" ref="F87:H87" si="17">SUM(F35,F40,F64,F71,F78,F81)</f>
        <v>10914154</v>
      </c>
      <c r="G87" s="32">
        <f t="shared" si="17"/>
        <v>21610</v>
      </c>
      <c r="H87" s="32">
        <f t="shared" si="17"/>
        <v>10935764</v>
      </c>
      <c r="I87"/>
    </row>
    <row r="88" spans="1:13" s="12" customFormat="1" x14ac:dyDescent="0.25">
      <c r="A88"/>
      <c r="B88" s="1"/>
      <c r="C88" s="1"/>
      <c r="D88" s="1"/>
      <c r="E88"/>
      <c r="F88" s="31"/>
      <c r="G88" s="31"/>
      <c r="H88" s="31"/>
      <c r="I88"/>
    </row>
    <row r="89" spans="1:13" s="12" customFormat="1" x14ac:dyDescent="0.25">
      <c r="A89"/>
      <c r="B89" s="1"/>
      <c r="C89" s="1"/>
      <c r="D89" s="1"/>
      <c r="E89"/>
      <c r="F89" s="31"/>
      <c r="G89" s="31"/>
      <c r="H89" s="31"/>
      <c r="I89"/>
    </row>
    <row r="90" spans="1:13" s="12" customFormat="1" ht="12.75" x14ac:dyDescent="0.2"/>
    <row r="91" spans="1:13" s="12" customFormat="1" ht="12.75" x14ac:dyDescent="0.2"/>
    <row r="92" spans="1:13" s="12" customFormat="1" hidden="1" x14ac:dyDescent="0.25">
      <c r="K92">
        <v>19872</v>
      </c>
      <c r="L92" t="s">
        <v>32</v>
      </c>
      <c r="M92"/>
    </row>
    <row r="93" spans="1:13" s="12" customFormat="1" ht="12.75" x14ac:dyDescent="0.2"/>
  </sheetData>
  <mergeCells count="14">
    <mergeCell ref="B7:B8"/>
    <mergeCell ref="B10:B11"/>
    <mergeCell ref="B18:B20"/>
    <mergeCell ref="B31:E31"/>
    <mergeCell ref="B36:B39"/>
    <mergeCell ref="C37:C39"/>
    <mergeCell ref="B72:B74"/>
    <mergeCell ref="B82:B83"/>
    <mergeCell ref="B87:E87"/>
    <mergeCell ref="B41:B59"/>
    <mergeCell ref="C42:C46"/>
    <mergeCell ref="C56:C59"/>
    <mergeCell ref="B67:B70"/>
    <mergeCell ref="C68:C70"/>
  </mergeCells>
  <pageMargins left="0.11811023622047245" right="0.11811023622047245" top="0.35433070866141736" bottom="0.35433070866141736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</vt:lpstr>
      <vt:lpstr>dochody zmiany</vt:lpstr>
      <vt:lpstr>wydatki zmiany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Oliwia Mitura</cp:lastModifiedBy>
  <cp:lastPrinted>2025-12-22T11:28:52Z</cp:lastPrinted>
  <dcterms:created xsi:type="dcterms:W3CDTF">2023-01-20T16:47:01Z</dcterms:created>
  <dcterms:modified xsi:type="dcterms:W3CDTF">2025-12-22T11:34:17Z</dcterms:modified>
</cp:coreProperties>
</file>